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LCTT" sheetId="1" r:id="rId1"/>
    <sheet name="BCKQKD" sheetId="2" r:id="rId2"/>
    <sheet name="BCĐKT" sheetId="3" r:id="rId3"/>
    <sheet name="TMBCTC" sheetId="4" r:id="rId4"/>
  </sheets>
  <definedNames/>
  <calcPr fullCalcOnLoad="1"/>
</workbook>
</file>

<file path=xl/sharedStrings.xml><?xml version="1.0" encoding="utf-8"?>
<sst xmlns="http://schemas.openxmlformats.org/spreadsheetml/2006/main" count="1129" uniqueCount="889">
  <si>
    <t>CÔNG TY CỔ PHẦN CÁP TREO NÚI BÀ TÂY NINH</t>
  </si>
  <si>
    <t>Xã Ninh Sơn - Thị xã Tây Ninh - Tỉnh Tây Ninh</t>
  </si>
  <si>
    <t>BÁO CÁ0 TÀI CHÍNH</t>
  </si>
  <si>
    <t>Tel: (066) 624139, Fax: (066) 823448</t>
  </si>
  <si>
    <t>QUÍ III  N ĂM 2012</t>
  </si>
  <si>
    <t xml:space="preserve">                   Mẫu số  B 03a -DN</t>
  </si>
  <si>
    <t xml:space="preserve">     (Ban hành kèm theo QĐ số 15/2006/QĐ-BTC</t>
  </si>
  <si>
    <t>ngày 20/03/2006 của Bộ trưởng BTC)</t>
  </si>
  <si>
    <t>BÁO CÁO LƯU CHUYỂN TIỀN TỆ GIỮA NIÊN ĐỘ</t>
  </si>
  <si>
    <t>(Dạng đầy đủ)</t>
  </si>
  <si>
    <t>(Theo phương pháp trực tiếp)</t>
  </si>
  <si>
    <t>QUÍ III NĂM 2012</t>
  </si>
  <si>
    <t>Đơn vị tính: VND</t>
  </si>
  <si>
    <t>STT</t>
  </si>
  <si>
    <t>CHỈ TIÊU</t>
  </si>
  <si>
    <t>MÃ</t>
  </si>
  <si>
    <t>THUYẾT</t>
  </si>
  <si>
    <t>Lũy kế từ đầu năm đến cuối quý này</t>
  </si>
  <si>
    <t>SỐ</t>
  </si>
  <si>
    <t>MINH</t>
  </si>
  <si>
    <t>NĂM NAY</t>
  </si>
  <si>
    <t>NĂM TRƯỚC</t>
  </si>
  <si>
    <t>I</t>
  </si>
  <si>
    <t>Lưu chuyển tiền từ hoạt động kinh doanh</t>
  </si>
  <si>
    <t>Tiền thu từ bán hàng, cung cấp dịch vụ &amp; doanh thu khác</t>
  </si>
  <si>
    <t>01</t>
  </si>
  <si>
    <t>Tiền chi trả cho người cung cấp hàng hóa &amp; dịch vụ</t>
  </si>
  <si>
    <t>02</t>
  </si>
  <si>
    <t>Tiền chi trả cho người lao động</t>
  </si>
  <si>
    <t>03</t>
  </si>
  <si>
    <t>Tiền chi trả lãi vay</t>
  </si>
  <si>
    <t>04</t>
  </si>
  <si>
    <t>Tiền chi nộp thuế thu nhập doanh nghiệp</t>
  </si>
  <si>
    <t>05</t>
  </si>
  <si>
    <t>Tiền thu khác từ hoạt động kinh doanh</t>
  </si>
  <si>
    <t>06</t>
  </si>
  <si>
    <t>Tiền chi khác cho hoạt động kinh doanh</t>
  </si>
  <si>
    <t>07</t>
  </si>
  <si>
    <t>Lưu chuyển tiền thuần từ hoạt động kinh doanh</t>
  </si>
  <si>
    <t>II</t>
  </si>
  <si>
    <t>Lưu chuyển tiền từ hoạt động đầu tư</t>
  </si>
  <si>
    <t>Tiền để chi mua sắm, xây dựng TSCĐ &amp; các tài sản dài hạn khác</t>
  </si>
  <si>
    <t>Tiền thu từ thanh lý, nhượng bán TSCĐ &amp; các tài sản dài hạn khác</t>
  </si>
  <si>
    <t>Tiền chi cho vay, mua các công cụ nợ của đơn vị khác</t>
  </si>
  <si>
    <t>Tiền thu hồi cho vay, bán lại các công cụ nợ của đơn vị khác</t>
  </si>
  <si>
    <t>Tiền chi đầu tư góp vốn vào các đơn vị khác</t>
  </si>
  <si>
    <t>Tiền thu hồi đầu tư góp vốn vào các đơn vị khác</t>
  </si>
  <si>
    <t>Tiền thu lãi cho vay, cổ tức và lợi nhuận được chia</t>
  </si>
  <si>
    <t>Lưu chuyển tiền thuần từ hoạt động đầu tư</t>
  </si>
  <si>
    <t>III</t>
  </si>
  <si>
    <t>Lưu chuyển tiền từ hoạt động tài chính</t>
  </si>
  <si>
    <t>Tiền thu từ phát hành cổ phiếu, nhận vốn góp của chủ sở hữu</t>
  </si>
  <si>
    <t>Tiền chi trả vốn góp, mua lại cổ phiếu của doanh nghiệp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</si>
  <si>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</si>
  <si>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</si>
  <si>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</si>
  <si>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</si>
  <si>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</si>
  <si>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</si>
  <si>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</si>
  <si>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</si>
  <si>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</si>
  <si>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VII.34</t>
  </si>
  <si>
    <t xml:space="preserve">                                                         Tây Ninh, ngày 10 tháng 10 năm 2012</t>
  </si>
  <si>
    <t xml:space="preserve">        Người lập biểu                                                  Kế Toán Trưởng</t>
  </si>
  <si>
    <t>Giám đốc</t>
  </si>
  <si>
    <t>BÁO CÁO TÀI CHÍNH</t>
  </si>
  <si>
    <t>Xã Ninh Sơn- Thị Xã Tây Ninh- Tỉnh Tây Ninh</t>
  </si>
  <si>
    <t>Quí III Năm 2012</t>
  </si>
  <si>
    <t>Tel: (066) 3624139, Fax (066) 3823448</t>
  </si>
  <si>
    <t>Mẫu số B 02a-DN</t>
  </si>
  <si>
    <t xml:space="preserve">       ( Ban hành kèm  theo QĐ số 15/2006/QĐ-BTC</t>
  </si>
  <si>
    <t xml:space="preserve">               ngày 20/03/2006 của Bộ trưởng BTC )</t>
  </si>
  <si>
    <t>BÁO CÁO KẾT QUẢ HOẠT ĐỘNG KINH DOANH GIỮA NIÊN ĐỘ</t>
  </si>
  <si>
    <t>Quý III Năm 2012</t>
  </si>
  <si>
    <t>QUÝ III</t>
  </si>
  <si>
    <t>Luỹ kế từ đầu năm đến cuối quý này</t>
  </si>
  <si>
    <t>1. Doanh thu bán hàng và cung cấp dịch vụ</t>
  </si>
  <si>
    <t>VI.25</t>
  </si>
  <si>
    <t>2. Các khoản giảm trừ doanh thu</t>
  </si>
  <si>
    <t>3. Doanh thu thuần về bán hàng và cung cấp</t>
  </si>
  <si>
    <t>10</t>
  </si>
  <si>
    <t>dịch vụ (10 = 01 - 02)</t>
  </si>
  <si>
    <t>4. Giá vốn hàng bán</t>
  </si>
  <si>
    <t>11</t>
  </si>
  <si>
    <t>VI.27</t>
  </si>
  <si>
    <t>5. Lợi nhuận gộp về bán hàng và cung cấp</t>
  </si>
  <si>
    <t>20</t>
  </si>
  <si>
    <t>dịch vụ (20 = 10 - 11)</t>
  </si>
  <si>
    <t>6. Doanh thu hoạt động tài chính (*)</t>
  </si>
  <si>
    <t>21</t>
  </si>
  <si>
    <t>VI.26</t>
  </si>
  <si>
    <t>7. Chi phí tài chính</t>
  </si>
  <si>
    <t>22</t>
  </si>
  <si>
    <t>VI.28</t>
  </si>
  <si>
    <t xml:space="preserve">    Trong đó: Chi phí lãi vay</t>
  </si>
  <si>
    <t>23</t>
  </si>
  <si>
    <t>8. Chi phí bán hàng</t>
  </si>
  <si>
    <t>24</t>
  </si>
  <si>
    <t>9. Chi phí quản lý doanh nghiệp</t>
  </si>
  <si>
    <t>25</t>
  </si>
  <si>
    <t>10. Lợi nhuận thuần từ h/động kinh doanh</t>
  </si>
  <si>
    <t>30</t>
  </si>
  <si>
    <t xml:space="preserve">      ((30 = 20 + (21 - 22) - ( 24 + 25))</t>
  </si>
  <si>
    <t>11. Thu nhập khác</t>
  </si>
  <si>
    <t>31</t>
  </si>
  <si>
    <t>12. Chi phí khác</t>
  </si>
  <si>
    <t>32</t>
  </si>
  <si>
    <t>13. Lợi nhuận khác (40 = 31 - 32)</t>
  </si>
  <si>
    <t>40</t>
  </si>
  <si>
    <t>14. Tổng lợi nhuận kế toán trước thuế</t>
  </si>
  <si>
    <t>50</t>
  </si>
  <si>
    <t xml:space="preserve">     (50 = 30 + 40)</t>
  </si>
  <si>
    <t>15. Chi phí thuế TNDN hiện hành</t>
  </si>
  <si>
    <t>51</t>
  </si>
  <si>
    <t>VI.30</t>
  </si>
  <si>
    <t>16. Chi phí thuế TNDN hoãn lại</t>
  </si>
  <si>
    <t>52</t>
  </si>
  <si>
    <t>17. Lợi nhuận sau thuế thu nhập doanh nghiệp</t>
  </si>
  <si>
    <t>60</t>
  </si>
  <si>
    <t xml:space="preserve">     (60 = 50 - 51 - 52)</t>
  </si>
  <si>
    <t>18. Lãi cơ bản trên cổ phiếu</t>
  </si>
  <si>
    <t>70</t>
  </si>
  <si>
    <t>19. Các khoản giảm trừ vào lợi nhuận sau thuế</t>
  </si>
  <si>
    <t xml:space="preserve">      - Trích lập quỹ đầu tư phát triển</t>
  </si>
  <si>
    <t xml:space="preserve">      - Trích lập quỹ dự phòng tài chính</t>
  </si>
  <si>
    <t xml:space="preserve">      - Trích lập quỹ khen thưởng, phúc lợi</t>
  </si>
  <si>
    <t xml:space="preserve">      - Chia cổ tức</t>
  </si>
  <si>
    <t xml:space="preserve">      - Phụ cấp thù lao HĐQT và BKS</t>
  </si>
  <si>
    <t xml:space="preserve">      - Trích thưởng</t>
  </si>
  <si>
    <t>20. Lợi nhuận kỳ trước chuyển sang</t>
  </si>
  <si>
    <t>21. Lợi nhuận lũy kế</t>
  </si>
  <si>
    <t>Tây Ninh, ngày 10 tháng 10 năm 2012</t>
  </si>
  <si>
    <t xml:space="preserve">                                                                         CÔNG TY CỔ PHẦN  CÁP TREO NÚI BÀ TÂY NINH </t>
  </si>
  <si>
    <t>Người lập biểu</t>
  </si>
  <si>
    <t>Kế Toán Trưởng</t>
  </si>
  <si>
    <t xml:space="preserve">  Giám đốc</t>
  </si>
  <si>
    <t xml:space="preserve">BÁO CÁO TÀI CHÍNH </t>
  </si>
  <si>
    <t>Tel: (066) 3624139, Fax: (066) 3823448</t>
  </si>
  <si>
    <t xml:space="preserve">                        Mẫu số B 09a - DN</t>
  </si>
  <si>
    <t>BẢNG THUYẾT MINH BÁO CÁO TÀI CHÍNH CHỌN LỌC</t>
  </si>
  <si>
    <t>I. Đặc điểm hoạt động của doanh nghiệp</t>
  </si>
  <si>
    <t>1. Hình thức sở hữu vốn:</t>
  </si>
  <si>
    <t xml:space="preserve">  - Doanh nghiệp cổ phần 51% vốn Nhà nước theo Quyết định số 15/QĐ-CT ngày 10/01/2001 của UBND tỉnh Tây Ninh, vốn điều lệ Công ty</t>
  </si>
  <si>
    <t xml:space="preserve">    là 31.970.000.000 VND.</t>
  </si>
  <si>
    <t xml:space="preserve">  - Hiện tại cổ phiếu được niêm yết tại Sở Giao dịch Chứng khoán TP.HCM theo Quyết định số 73/UBCK-GPNY ngày 15/11/2006</t>
  </si>
  <si>
    <t xml:space="preserve">    của Ủy ban chứng khoán Nhà nước.</t>
  </si>
  <si>
    <t>2. Lĩnh vực kinh doanh: Vận chuyển du khách và dịch vụ du lịch.</t>
  </si>
  <si>
    <t>3. Ngành nghề kinh doanh: Giấy chứng nhận ĐKKD số 3900309621 đăng ký thay đổi lần 5 ngày 21/02/2012 do Sở Kế hoạch</t>
  </si>
  <si>
    <t xml:space="preserve">    và Đầu tư tỉnh Tây Ninh cấp.</t>
  </si>
  <si>
    <t xml:space="preserve">  - Vận chuyển du khách, hàng hóa, vật tư bằng phương tiện cáp treo.</t>
  </si>
  <si>
    <t xml:space="preserve">  - Cho thuê quảng cáo trên pano, cabin và trụ tháp thuộc địa bàn công ty quản lý.</t>
  </si>
  <si>
    <t xml:space="preserve">  - Nhận chuyển giao công nghệ các loại hình vui chơi giải trí từ nước ngoài và kinh doanh các loại hình vui chơi giải trí.</t>
  </si>
  <si>
    <t xml:space="preserve">  - Kinh doanh thương mại, xuất nhập khẩu vật tư, thiết bị, hàng hóa nông sản.</t>
  </si>
  <si>
    <t xml:space="preserve">  - Kinh doanh dịch vụ du lịch.</t>
  </si>
  <si>
    <t xml:space="preserve">  - Đại lý ký gởi mua bán hàng hóa và các dịch vụ khác trong phạm vi chức năng, nhiệm vụ của công ty cổ phần.</t>
  </si>
  <si>
    <t xml:space="preserve">  - Vận chuyển hành khách bằng hệ thống thiết bị máng trượt.</t>
  </si>
  <si>
    <t>II. Kỳ kế toán, đơn vị tiền tệ sử dụng trong kế toán</t>
  </si>
  <si>
    <t>1. Kỳ kế toán năm bắt đầu từ ngày 01/01 và kết thúc vào ngày 31/12 năm dương lịch hàng năm.</t>
  </si>
  <si>
    <t>2. Đơn vị tiền tệ sử dụng trong kế toán: Đồng Việt Nam (VND). Hạch toán theo nguyên tắc gía gốc phù hợp với các quy định của Luật kế toán</t>
  </si>
  <si>
    <t xml:space="preserve">    Việt Nam số 03/2003/QH11 ngày 17/6/2003 và Chuẩn mực kế toán số 01 - "Chuẩn mực chung".</t>
  </si>
  <si>
    <t>III. Chuẩn mực và chế độ kế toán áp dụng</t>
  </si>
  <si>
    <t>1. Chế độ kế toán áp dụng theo Chế độ kế toán Việt Nam ban hành theo Quyết định số 15/2006/QĐ-BTC ngày 20/3/2006 của Bộ Tài Chính.</t>
  </si>
  <si>
    <t>2. Tuyên bố về việc tuân thủ Chuẩn mực kế toán VN và Chế độ kế toán: Báo cáo tài chính được lập và trình bày phù hợp với các Chuẩn mực</t>
  </si>
  <si>
    <t xml:space="preserve">    kế toán Việt Nam và Chế độ kế toán Việt Nam hiện hành.</t>
  </si>
  <si>
    <t xml:space="preserve">3. Hình thức kế toán áp dụng: Hình thức ghi sổ trên máy vi tính </t>
  </si>
  <si>
    <t>IV. Các chính sách kế toán áp dụng</t>
  </si>
  <si>
    <t>1. Nguyên tắc ghi nhận các khoản tiền và các khoản tương đương tiền:</t>
  </si>
  <si>
    <t xml:space="preserve">  - Tiền là chỉ tiêu tổng hợp phản ánh toàn bộ số tiền hiện có tại thời điểm báo cáo, gồm tiền mặt tại quỹ, tiền gởi ngân hàng không kỳ hạn,</t>
  </si>
  <si>
    <t xml:space="preserve">    được ghi nhận và lập báo cáo theo đồng Việt Nam (VND), phù hợp với quy định tại Luật kế toán số 03/2003/QH11 ngày 17/6/2003.</t>
  </si>
  <si>
    <t>2. Nguyên tắc ghi nhận hàng tồn kho:</t>
  </si>
  <si>
    <t xml:space="preserve">  - Hàng tồn kho được hạch toán theo giá gốc, giá gốc hàng tồn kho bao gồm giá mua và các chi phí khác có liên quan đến quá trình mua hàng.</t>
  </si>
  <si>
    <t xml:space="preserve">  - Phương pháp tính giá trị hàng tồn kho: Bình quân gia quyền.</t>
  </si>
  <si>
    <t xml:space="preserve">  - Phương pháp hạch toán hàng tồn kho: Kê khai thường xuyên.</t>
  </si>
  <si>
    <t>3. Nguyên tắc ghi nhận và khấu hao tài sản cố định:</t>
  </si>
  <si>
    <t xml:space="preserve">  - Tài sản cố định được ghi nhận theo nguyên giá, được phản ánh trên Bảng cân đối kế toán theo chỉ tiêu nguyên giá, hao mòn lũy kế và giá trị</t>
  </si>
  <si>
    <t xml:space="preserve">    còn lại.</t>
  </si>
  <si>
    <t xml:space="preserve">  - Việc ghi nhận TSCĐ hữu hình và khấu hao TSCĐ thực hiện theo Chuẩn mực kế toán số 03 - "Tài sản cố định hữu hình",</t>
  </si>
  <si>
    <t xml:space="preserve">    Quyết định số 15/2006/QĐ-BTC ngày 20/3/2006 của Bộ Tài chính và Quyết định số 206/2003/QĐ-BTC ngày 12/12/2003 về ban hành</t>
  </si>
  <si>
    <t xml:space="preserve">    Chế độ quản lý, sử dụng và trích khấu hao tài sản cố định.</t>
  </si>
  <si>
    <t xml:space="preserve">  - Tài sản cố định hữu hình được ghi nhận phải thỏa mãn đồng thời tất cả 4 điều kiện sau:</t>
  </si>
  <si>
    <t xml:space="preserve">    Chắc chắn thu được lợi ích kinh tế trong quá trình sử dụng TSCĐ hữu hình đó.</t>
  </si>
  <si>
    <t xml:space="preserve">    Nguyên giá TSCĐ phải được xác định một cách đáng tin cậy.</t>
  </si>
  <si>
    <t xml:space="preserve">    Thời gian sử dụng ước tính trên 1 năm.</t>
  </si>
  <si>
    <t xml:space="preserve">    Có giá trị từ 10.000.000 VND trở lên.</t>
  </si>
  <si>
    <t xml:space="preserve">  - Nguyên giá TSCĐ bao gồm giá mua (trừ chiết khấu thương mại, giảm giá), các khoản thuế và những chi phí hợp lý, hợp lệ có liên quan</t>
  </si>
  <si>
    <t xml:space="preserve">    việc đưa tài sản cố định vào hoạt động SXKD.</t>
  </si>
  <si>
    <t xml:space="preserve">  - Các chi phí phát sinh sau ghi nhận ban đầu TSCĐ hữu hình được ghi tăng nguyên giá TSCĐ, khi các chi phí này chắc chắn làm tăng lợi ích</t>
  </si>
  <si>
    <t xml:space="preserve">    kinh tế trong quá trình sử dụng. Các chi phí phát sinh không thỏa mãn được điều kiện trên thì được ghi nhận vào chi phí hoạt động SXKD</t>
  </si>
  <si>
    <t xml:space="preserve">    trong kỳ.</t>
  </si>
  <si>
    <t xml:space="preserve">  - Khi TSCĐ được thanh lý hay nhượng bán thì nguyên giá và khấu hao lũy kế được xóa sổ và có phát sinh các khoản lãi lỗ do thanh lý</t>
  </si>
  <si>
    <t xml:space="preserve">    đều được tính vào kết quả hoạt động sản xuất kinh doanh.</t>
  </si>
  <si>
    <t xml:space="preserve">  - Phương pháp khấu hao TSCĐ: Theo phương pháp đường thẳng dựa trên thời gian sử dụng hữu ích ước tính phù hợp theo</t>
  </si>
  <si>
    <t xml:space="preserve">    Quyết định số 206/2003/QĐ-BTC ngày 12/12/2003 của Bộ Tài chính về việc ban hành Chế độ quản lý, sử dụng và trích khấu hao TSCĐ.</t>
  </si>
  <si>
    <t xml:space="preserve">      Loại TSCĐ</t>
  </si>
  <si>
    <t>Thời gian khấu hao (năm)</t>
  </si>
  <si>
    <t xml:space="preserve">      Nhà cửa, vật kiến trúc: </t>
  </si>
  <si>
    <t>5 -&gt; 15</t>
  </si>
  <si>
    <t xml:space="preserve">      Phương tiện vận tải:</t>
  </si>
  <si>
    <t>3-&gt;10</t>
  </si>
  <si>
    <t xml:space="preserve">      Máy móc thiết bị:</t>
  </si>
  <si>
    <t>7 -&gt; 10</t>
  </si>
  <si>
    <t xml:space="preserve">      Thiết bị, dụng cụ quản lý:</t>
  </si>
  <si>
    <t>3 -&gt; 05</t>
  </si>
  <si>
    <t xml:space="preserve">      TSCĐ khác:</t>
  </si>
  <si>
    <t>4 -&gt; 15</t>
  </si>
  <si>
    <t>4. Nguyên tắc ghi nhận các khoản đầu tư tài chính:</t>
  </si>
  <si>
    <t xml:space="preserve">  - Các khoản đầu tư tài chính ngắn hạn là các khoản tiền gởi có kỳ hạn từ 1 tháng đến 3 tháng tại các ngân hàng địa phương.</t>
  </si>
  <si>
    <t xml:space="preserve">  - Các khoản đầu tư tài chính dài hạn là các khoản đầu tư mua cổ phiếu, trái phiếu Chính phủ và công trái Chính phủ.</t>
  </si>
  <si>
    <t>5. Nguyên tắc ghi nhận và vốn hóa các khoản chi phí khác:</t>
  </si>
  <si>
    <t xml:space="preserve">  - Chi phí trả trước được vốn hóa để phân bổ dần vào chi phí SXKD trong kỳ là các khoản chi phí có thời gian phân bổ từ 12 tháng đến 36 tháng.</t>
  </si>
  <si>
    <t>6. Nguyên tắc ghi nhận vốn chủ sở hữu:</t>
  </si>
  <si>
    <t xml:space="preserve">  - Vốn đầu tư chủ sở hữu được ghi nhận theo số vốn thực góp của chủ sở hữu.</t>
  </si>
  <si>
    <t>7. Nguyên tắc và phương pháp ghi nhận doanh thu:</t>
  </si>
  <si>
    <t xml:space="preserve">  - Doanh thu bao gồm doanh thu vận chuyển, doanh thu dịch vụ quảng cáo, doanh thu từ lãi tiền gởi ngân hàng, thu cổ tức và doanh thu khác.</t>
  </si>
  <si>
    <t xml:space="preserve">  - Doanh thu dịh vụ vận chuyển được ghi nhận theo lượng vé bán ra hàng ngày cho khách hàng và được khách hàng chấp nhận thanh toán,</t>
  </si>
  <si>
    <t xml:space="preserve">    phù hợp với điều kiện ghi nhận doanh thu theo Chuẩn mực số 14 - "Doanh thu và thu nhập khác".</t>
  </si>
  <si>
    <t xml:space="preserve">  - Doanh thu dịh vụ quảng cáo được ghi nhận khi dịch vụ hoàn thành, được nghiệm thu, thanh lý, phát hành hóa đơn và được khách hàng</t>
  </si>
  <si>
    <t xml:space="preserve">    chấp nhận thanh toán, phù hợp với điều kiện ghi nhận doanh thu theo Chuẩn mực số 14 - "Doanh thu và thu nhập khác".</t>
  </si>
  <si>
    <t xml:space="preserve">  - Doanh thu từ lãi tiền gởi ngân hàng được ghi nhận trên cơ sở thời gian và mức lãi suất theo từng hợp đồng tiền gởi đã ký kết, phù hợp</t>
  </si>
  <si>
    <t xml:space="preserve">    với điều kiện ghi nhận doanh thu theo Chuẩn mực số 14 - "Doanh thu và thu nhập khác".</t>
  </si>
  <si>
    <t>8. Nguyên tắc và phương pháp ghi nhận chi phí tài chính:</t>
  </si>
  <si>
    <t xml:space="preserve">  - Chi phí tài chính là bao gồm chi phí lãi vay, là tổng chi phí tài chính phát sinh trong kỳ, không bù trừ với doanh thu hoạt động tài chính.</t>
  </si>
  <si>
    <t>9. Nguyên tắc và phương pháp kế toán khác:</t>
  </si>
  <si>
    <t xml:space="preserve">  - Nguyên tắc xác định các khoản phải thu khách hàng được căn cứ vào hợp đồng ký kết, hóa đơn bán hàng xuất cho khách hàng.</t>
  </si>
  <si>
    <t xml:space="preserve">  - Nguyên tắc xác định các khoản trả trước cho người bán được căn cứ vào phiếu chi, chứng từ ngân hàng và hợp đồng ký kết.</t>
  </si>
  <si>
    <t xml:space="preserve">  - Nguyên tắc xác định các khoản phải trả người bán được căn cứ vào phiếu nhập kho, hóa đơn bán hàng của bên bán và hợp đồng ký kết.</t>
  </si>
  <si>
    <t xml:space="preserve">  - Nguyên tắc xác định các khoản người mua trả trước được căn cứ vào phiếu thu, chứng từ ngân hàng và hợp đồng ký kết.</t>
  </si>
  <si>
    <t xml:space="preserve">  - Nguyên tắc xác định các khoản phải trả cho người lao động được căn cứ vào quỹ tiền lương kế hoạch được Hội đồng quản trị phê duyệt,</t>
  </si>
  <si>
    <t xml:space="preserve">    hàng tháng chi trả cho người lao động dựa trên quy chế trả lương do Công ty ban hành.</t>
  </si>
  <si>
    <t xml:space="preserve">  - Nguyên tắc ghi nhận chi phí xây dựng CB dở dang được xác định theo giá gốc tại thời điểm phát sinh chi phí thực tế theo hóa đơn,</t>
  </si>
  <si>
    <t xml:space="preserve">    chứng từ hợp pháp.</t>
  </si>
  <si>
    <t xml:space="preserve">  - Nguyên tắc ghi nhận các khoản vay ngắn hạn, dài hạn được ghi nhận trên cơ sở các phiếu thu, chứng từ ngân hàng, các khế ước vay</t>
  </si>
  <si>
    <t xml:space="preserve">    và hợp đồng vay. Các khoản vay có thời hạn trên 1 năm thì được ghi nhận là khoản vay dài hạn.</t>
  </si>
  <si>
    <t>10. Các nghĩa vụ về thuế:</t>
  </si>
  <si>
    <t xml:space="preserve">  - Thuế giá trị gia tăng (GTGT): Áp dụng việc kê khai, tính thuế theo phương pháp khấu trừ, mức thuế suất áp dụng 10%</t>
  </si>
  <si>
    <t xml:space="preserve">  - Thuế thu nhập doanh nghiệp (TNDN): Áp dụng thuế suất 25% trên lợi nhuận chịu thuế.</t>
  </si>
  <si>
    <t xml:space="preserve">  - Các loại thuế khác: Thực hiện kê khai, tính thuế và nộp thuế theo đúng quy định hiện hành của Luật quản lý thuế.</t>
  </si>
  <si>
    <t>V. Những ảnh hưởng đến tình hình hoạt động của Công Ty:</t>
  </si>
  <si>
    <t>V.</t>
  </si>
  <si>
    <t>THÔNG TIN BỔ SUNG CÁC KHOẢN MỤC TRÌNH BÀY TRONG BẢNG CÂN ĐỐI KẾ TOÁN</t>
  </si>
  <si>
    <t>1.</t>
  </si>
  <si>
    <t>Tiền và các khoản tương đương tiền</t>
  </si>
  <si>
    <t>30/09/2012</t>
  </si>
  <si>
    <t>VND</t>
  </si>
  <si>
    <t>1.1</t>
  </si>
  <si>
    <t>Tiền</t>
  </si>
  <si>
    <t>Tiền mặt tại quỹ</t>
  </si>
  <si>
    <t>Tiền gởi ngân hàng</t>
  </si>
  <si>
    <t>Ngân hàng Công thương Hòa Thành</t>
  </si>
  <si>
    <t>Ngân hàng Công thương Tây Ninh</t>
  </si>
  <si>
    <t>Ngân hàng Đầu tư và Phát triển Tây Ninh</t>
  </si>
  <si>
    <t>Ngân hàng Phát triển Tây Ninh</t>
  </si>
  <si>
    <t>Ngân hàng Nông nghiệp Hòa Thành Tây Ninh</t>
  </si>
  <si>
    <t>Ngân hàng TMCP An Bình Tây Ninh</t>
  </si>
  <si>
    <t>Ngân hàng TMCP Bản Việt Tây Ninh</t>
  </si>
  <si>
    <t xml:space="preserve">Ngân hàng TMCP Á Châu- PGD Long Hoa            </t>
  </si>
  <si>
    <t xml:space="preserve">Ngân hàng TMCP Đông Á Châu- PGD Long Hoa            </t>
  </si>
  <si>
    <t xml:space="preserve">Ngân hàng TMCP Ngoại Thương Tây Ninh            </t>
  </si>
  <si>
    <t xml:space="preserve">Ngân hàng TMCP Phương Tây Tây Ninh            </t>
  </si>
  <si>
    <t xml:space="preserve">Ngân hàng TMCP Hàng Hải Tây Ninh            </t>
  </si>
  <si>
    <t>Ngân hàng TMCP Sài gòn Thương tín Tây Ninh</t>
  </si>
  <si>
    <t>1.2</t>
  </si>
  <si>
    <t>Các khoản tương đương tiền</t>
  </si>
  <si>
    <t>Tiền gởi kỳ hạn tại Ngân hàng TMCP Sài gòn Thương tín Tây Ninh</t>
  </si>
  <si>
    <t>Tiền gởi kỳ hạn tại Ngân hàng Công thương Hòa thành - Tây Ninh</t>
  </si>
  <si>
    <t>Tiền gởi kỳ hạn tại Ngân hàng Công thương Tây Ninh</t>
  </si>
  <si>
    <t xml:space="preserve"> Tiền gởi kỳ hạn tại Ngân hàng TMCP Phương Tây Tây Ninh</t>
  </si>
  <si>
    <t xml:space="preserve"> Tiền gởi kỳ hạn tại Ngân hàng TMCP Ngoại Thương Tây Ninh</t>
  </si>
  <si>
    <t xml:space="preserve"> Tiền gởi kỳ hạn tại Ngân hàng Đầu Tư Phát triển Tây Ninh</t>
  </si>
  <si>
    <t xml:space="preserve">  Tiền gởi kỳ hạn tại Ngân hàng TMCP Hàng Hải Tây Ninh            </t>
  </si>
  <si>
    <t xml:space="preserve"> Tiền gởi kỳ hạn tại Ngân hàng Phát triển Tây Ninh</t>
  </si>
  <si>
    <t>Tổng cộng</t>
  </si>
  <si>
    <t>2.</t>
  </si>
  <si>
    <t>Các khoản đầu tư tài chính ngắn hạn</t>
  </si>
  <si>
    <t>3.</t>
  </si>
  <si>
    <t>Các khoản phải thu khác</t>
  </si>
  <si>
    <t>Tiền lãi có kỳ hạn dự thu</t>
  </si>
  <si>
    <t>Lãi tiền gởi ngân hàng Công Thương Tây Ninh</t>
  </si>
  <si>
    <t>Lãi tiền gởi ngân hàng Công Thương Hòa Thành Tây Ninh</t>
  </si>
  <si>
    <t>Lãi tiền gởi ngân hàng Gia Định Tây Ninh</t>
  </si>
  <si>
    <t>Lãi tiền gởi ngân hàng Phát Triển Tây Ninh</t>
  </si>
  <si>
    <t>Lãi tiền gởi ngân hàng TMCP Ngoại Thương Tây Ninh</t>
  </si>
  <si>
    <t>Lãi tiền gởi ngân hàng Sài Gòn Thương Tín Tây Ninh</t>
  </si>
  <si>
    <t xml:space="preserve">Tiền Điện Thoại phải Thu </t>
  </si>
  <si>
    <t>Nguyễn văn Sinh</t>
  </si>
  <si>
    <t>Nguyễn Huy Cường</t>
  </si>
  <si>
    <t>Nguyễn Thế Nghiêm</t>
  </si>
  <si>
    <t>Nguyễn Văn Út</t>
  </si>
  <si>
    <t>Trần Trung Kiên</t>
  </si>
  <si>
    <t>Công Ty Bảo hiểm PJICO Tây Ninh(Tiền thuốc y tế )</t>
  </si>
  <si>
    <t>Công Ty Cổ Phần Nước Khoáng Ninh Điền</t>
  </si>
  <si>
    <t>Tiền thuế TNCN của các đối tượng CB.CNV:</t>
  </si>
  <si>
    <t>Lê Kim Tuyền</t>
  </si>
  <si>
    <t>Nguyễn thúy Vân</t>
  </si>
  <si>
    <t>Lê thị Kim Vân</t>
  </si>
  <si>
    <t>Nguyễn Thanh Phước</t>
  </si>
  <si>
    <t>Nguyễn Thanh Tuấn</t>
  </si>
  <si>
    <t>Nguyễn Văn Thanh</t>
  </si>
  <si>
    <t>Nguyễn Văn Thành</t>
  </si>
  <si>
    <t>Lâm Thị Ngọc Châu</t>
  </si>
  <si>
    <t>Mai Thị Nghĩa</t>
  </si>
  <si>
    <t>Trang Minh Trung</t>
  </si>
  <si>
    <t>Nguyễn Thanh Tú</t>
  </si>
  <si>
    <t>Nguyễn Thị Ngọc Như</t>
  </si>
  <si>
    <t>Trần Cao Quí</t>
  </si>
  <si>
    <t>Mai Văn Ngân</t>
  </si>
  <si>
    <t>Nguyễn Đức Phương</t>
  </si>
  <si>
    <t>Đặng Anh Tuấn</t>
  </si>
  <si>
    <t>Vũ Thanh Tuấn</t>
  </si>
  <si>
    <t>Trần Hoàng Kha</t>
  </si>
  <si>
    <t>Lê Minh Thông</t>
  </si>
  <si>
    <t>Lê thành Danh</t>
  </si>
  <si>
    <t>Đặng Hồng Minh Đăng</t>
  </si>
  <si>
    <t>Đặng Huy Thế</t>
  </si>
  <si>
    <t>Nguyễn Thành Danh</t>
  </si>
  <si>
    <t>Bùi Minh Kiệt</t>
  </si>
  <si>
    <t>Nguyễn Văn Chiến</t>
  </si>
  <si>
    <t>Phan Đức Trung</t>
  </si>
  <si>
    <t>Thi văn Công</t>
  </si>
  <si>
    <t>Trần Phước Hiệp</t>
  </si>
  <si>
    <t>Võ Phương Bình</t>
  </si>
  <si>
    <t>Võ Trần Tuấn Duy</t>
  </si>
  <si>
    <t>Võ Văn Đề</t>
  </si>
  <si>
    <t>Trần Trung Hiếu</t>
  </si>
  <si>
    <t>Phạm văn Vân</t>
  </si>
  <si>
    <t>Lê Văn Thành</t>
  </si>
  <si>
    <t>Bùi Mỹ Lệ Xuân</t>
  </si>
  <si>
    <t>Hồ Thị An</t>
  </si>
  <si>
    <t>Hồ Thị Trúc Mai</t>
  </si>
  <si>
    <t>Hoàng thị Ngoan</t>
  </si>
  <si>
    <t>Huỳnh Đức Trí</t>
  </si>
  <si>
    <t>Huỳnh Văn Thuận</t>
  </si>
  <si>
    <t>Lâm Duy Khương</t>
  </si>
  <si>
    <t>Lại Ngọc Sang</t>
  </si>
  <si>
    <t>Lê Duy Tâm</t>
  </si>
  <si>
    <t>Lê Thanh Tú</t>
  </si>
  <si>
    <t>Lê Thị Hồng Vân</t>
  </si>
  <si>
    <t>Lê Thị Thu Giang</t>
  </si>
  <si>
    <t>Lý Nguyên Bình</t>
  </si>
  <si>
    <t>Đặng Quốc Hận</t>
  </si>
  <si>
    <t>Nguyễn Minh Sang</t>
  </si>
  <si>
    <t>Nguyễn Ngọc Lan</t>
  </si>
  <si>
    <t>Nguyễn Đức Khiêm</t>
  </si>
  <si>
    <t>Nguyễn Tấn An</t>
  </si>
  <si>
    <t>Nguyễn Thanh Bạch Sơn</t>
  </si>
  <si>
    <t>Nguyễn Trần Nhật Bảo</t>
  </si>
  <si>
    <t>Nguyễn Trần Sơn Lâm</t>
  </si>
  <si>
    <t>Nguyễn Thị Ngọc Tú</t>
  </si>
  <si>
    <t>Nguyễn Văn Tuyển</t>
  </si>
  <si>
    <t>Nguyễn văn Hoàng</t>
  </si>
  <si>
    <t>Phạm văn Của</t>
  </si>
  <si>
    <t>Thái Bình</t>
  </si>
  <si>
    <t>Thái Thùy Dương</t>
  </si>
  <si>
    <t>Tô Trần Nhật Lam</t>
  </si>
  <si>
    <t>Tô Trần Vũ Lam</t>
  </si>
  <si>
    <t>Trần Hữu Hạnh Nguyên</t>
  </si>
  <si>
    <t>Trần Đặng Đài Trang</t>
  </si>
  <si>
    <t>Trần Nhật Đông</t>
  </si>
  <si>
    <t>Trần Thanh Hiệp</t>
  </si>
  <si>
    <t>Trần Thị Cẩm Loan</t>
  </si>
  <si>
    <t>Trần Thùy Duyên</t>
  </si>
  <si>
    <t>Trịnh Quốc Tuấn</t>
  </si>
  <si>
    <t>Võ Hoàng Mai Trâm</t>
  </si>
  <si>
    <t>Võ Thị Ngọc Hương</t>
  </si>
  <si>
    <t>Trần Thị Phương Thẳm</t>
  </si>
  <si>
    <t>Nguyễn Thanh Phú</t>
  </si>
  <si>
    <t>Võ Văn Đình Khôi</t>
  </si>
  <si>
    <t>Nguyễn văn Đôi</t>
  </si>
  <si>
    <t>Trần Thanh Phương</t>
  </si>
  <si>
    <t>Nguyễn Minh Việt</t>
  </si>
  <si>
    <t>Nguyễn Công Thành</t>
  </si>
  <si>
    <t>Lê Việt Cường</t>
  </si>
  <si>
    <t>Quách lê Thu Nga</t>
  </si>
  <si>
    <t>Huỳnh Mai Xuân Thủy</t>
  </si>
  <si>
    <t>Nguyễn Quốc Nhã</t>
  </si>
  <si>
    <t>Nguyễn Thị Ngọc Hồng</t>
  </si>
  <si>
    <t>Phí Thị Thu Thủy</t>
  </si>
  <si>
    <t>Đỗ Hữu Trường</t>
  </si>
  <si>
    <t>Lý Văn Nhíp</t>
  </si>
  <si>
    <t>Nguyễn minh Long</t>
  </si>
  <si>
    <t>Nguyễn Thành Thuộc</t>
  </si>
  <si>
    <t>Thái Trường Sang</t>
  </si>
  <si>
    <t>Trương Thanh Việt</t>
  </si>
  <si>
    <t>Nguyễn Ngọc Diệp</t>
  </si>
  <si>
    <t>Nguyễn Thị Thủy</t>
  </si>
  <si>
    <t>Đinh Thị Thảo Duyên</t>
  </si>
  <si>
    <t>Phan Thiên Hải</t>
  </si>
  <si>
    <t>Trương Minh Tuấn</t>
  </si>
  <si>
    <t>Đoàn thị Yến</t>
  </si>
  <si>
    <t>Phan Thị Kim Trị</t>
  </si>
  <si>
    <t>Phạm thị Mỹ</t>
  </si>
  <si>
    <t>Bùi Thị Ngọc Yến</t>
  </si>
  <si>
    <t>Mai Thị Thúy Hằng</t>
  </si>
  <si>
    <t>Ngô Thị Hồng Nhãn</t>
  </si>
  <si>
    <t>Đoàn Thị Nhả Uyên</t>
  </si>
  <si>
    <t>Trần Thị Gái</t>
  </si>
  <si>
    <t>Nguyễn Công Tuấn</t>
  </si>
  <si>
    <t>Bùi Ngọc Thái</t>
  </si>
  <si>
    <t>Lê Hữu Phước</t>
  </si>
  <si>
    <t>Nguyễn Văn Sinh</t>
  </si>
  <si>
    <t>Trần Thị Song Giang</t>
  </si>
  <si>
    <t>Trương Thị Bích Quyên</t>
  </si>
  <si>
    <t>Đặng thành Thắng</t>
  </si>
  <si>
    <t>Trần Xuân Hải</t>
  </si>
  <si>
    <t>Hàng tồn kho</t>
  </si>
  <si>
    <t>Nguyên vật liệu</t>
  </si>
  <si>
    <t>Phải thu dài hạn khác</t>
  </si>
  <si>
    <t>Tăng giảm tài sản cố định hữu hình</t>
  </si>
  <si>
    <t>Khoản mục</t>
  </si>
  <si>
    <t>Nhà cửa,</t>
  </si>
  <si>
    <t>Máy móc,</t>
  </si>
  <si>
    <t>Phương tiện</t>
  </si>
  <si>
    <t>Thiết bị, dụng cụ</t>
  </si>
  <si>
    <t>TSCĐ</t>
  </si>
  <si>
    <t>Tổng</t>
  </si>
  <si>
    <t>vật kiến trúc</t>
  </si>
  <si>
    <t>thiết bị</t>
  </si>
  <si>
    <t>vận tải</t>
  </si>
  <si>
    <t>quản lý</t>
  </si>
  <si>
    <t>khác</t>
  </si>
  <si>
    <t>Cộng</t>
  </si>
  <si>
    <t>Nguyên giá TSCĐ hữu hình</t>
  </si>
  <si>
    <t>- Số dư ngày 30/06/2012</t>
  </si>
  <si>
    <t>- Mua trong kỳ</t>
  </si>
  <si>
    <t>- Đầu tư XDCB hoàn thành</t>
  </si>
  <si>
    <t>- Tăng khác</t>
  </si>
  <si>
    <t>- Chuyển sang bất động sản đtư</t>
  </si>
  <si>
    <t>- Thanh lý, nhượng bán</t>
  </si>
  <si>
    <t>- Giảm khác</t>
  </si>
  <si>
    <t>- Số dư ngày 30/09/2012</t>
  </si>
  <si>
    <t>Giá trị hao mòn lũy kế</t>
  </si>
  <si>
    <t>- Khấu hao trong kỳ</t>
  </si>
  <si>
    <t xml:space="preserve">Giá trị còn lại </t>
  </si>
  <si>
    <t>- Tại ngày 01/01/2012</t>
  </si>
  <si>
    <t>- Tại ngày 30/09/2012</t>
  </si>
  <si>
    <t>Chi phí xây dựng cơ bản dở dang</t>
  </si>
  <si>
    <t>Chi phí xây dựng hệ thống cáp treo công nghệ Châu Âu</t>
  </si>
  <si>
    <t xml:space="preserve">Chi phí báo cáo tác động môi trường dự án hệ thống cáp treo </t>
  </si>
  <si>
    <t>Phí bảo hiểm dự án cáp treo</t>
  </si>
  <si>
    <t>Phí khảo sát địa chất</t>
  </si>
  <si>
    <t>Phí khảo sát địa hình</t>
  </si>
  <si>
    <t>Phí lập dự án</t>
  </si>
  <si>
    <t>Phí lập dự án điều chỉnh</t>
  </si>
  <si>
    <t>Phí lập dự toán thiết bị cáp treo</t>
  </si>
  <si>
    <t>Phí lập HSMT thiết bị cáp</t>
  </si>
  <si>
    <t>Phí nhập khẩu thiết bị</t>
  </si>
  <si>
    <t>Phí quản lý dự án cáp treo</t>
  </si>
  <si>
    <t>Phí rà bom mìn</t>
  </si>
  <si>
    <t>Phí thẩm tra dự án</t>
  </si>
  <si>
    <t>Phí thẩm tra dự toán sản xuất móng trụ</t>
  </si>
  <si>
    <t>Phí thẩm tra giá thiết bị cáp treo</t>
  </si>
  <si>
    <t>Phí thẩm tra TKDT 2 nhà ga và công trình phụ</t>
  </si>
  <si>
    <t>Phí thiết bị cáp treo</t>
  </si>
  <si>
    <t>Phí thiết kế DT thi công móng trụ và cabin cáp</t>
  </si>
  <si>
    <t>Phí tư vấn lập dự toán thiết kế sản xuất móng trụ và khung dầm</t>
  </si>
  <si>
    <t>Phí tư vấn thiết kế bản vẻ &amp; dự toán cáp</t>
  </si>
  <si>
    <t>Chi phí xây lắp nhà ga dưới</t>
  </si>
  <si>
    <t>Phí bảo hiểm thi công móng trụ và lắp đặt cabin</t>
  </si>
  <si>
    <t>Phí bảo lãnh thanh toán xây lắp</t>
  </si>
  <si>
    <t>Phí dịch vụ thủ tục hải quan</t>
  </si>
  <si>
    <t>Phí giám định thiết bị cáp treo</t>
  </si>
  <si>
    <t>Phí kiểm tra chất lượng thiết bị cáp treo</t>
  </si>
  <si>
    <t>Phí nhập khẩu bulong móng</t>
  </si>
  <si>
    <t>Phí sửa chữa Cont vận chuyển thiết bị cáp</t>
  </si>
  <si>
    <t xml:space="preserve">Phí đầu tư dự án cáp treo mới </t>
  </si>
  <si>
    <t>Đầu tư dài hạn khác</t>
  </si>
  <si>
    <t>Số lượng</t>
  </si>
  <si>
    <t>Giá trị</t>
  </si>
  <si>
    <t>Công ty CP Khách sạn và Lữ hành Tây Ninh (mua cổ phần)</t>
  </si>
  <si>
    <t>Công ty CP Nước khoáng Ninh Điền Tây Ninh (góp vốn)</t>
  </si>
  <si>
    <t>Chi phí trả trước ngắn hạn</t>
  </si>
  <si>
    <t xml:space="preserve">Chi phí in vé dịch vụ sử dụng </t>
  </si>
  <si>
    <t>Chi phí dịch vụ xe lửa</t>
  </si>
  <si>
    <t>Chi phí hành chánh</t>
  </si>
  <si>
    <t>Chi phí sửa chữa</t>
  </si>
  <si>
    <t>Chi phí văn phòng phẩm</t>
  </si>
  <si>
    <t>Phí niêm yết chứng khoán</t>
  </si>
  <si>
    <t>Phụ cấp đồng phục</t>
  </si>
  <si>
    <t>Thuế môn bài</t>
  </si>
  <si>
    <t>Tiền môi giới quảng cáo</t>
  </si>
  <si>
    <t>Chi phí quảng cáo</t>
  </si>
  <si>
    <t>Tiền thuê đất</t>
  </si>
  <si>
    <t>Chi phí thuê văn phòng</t>
  </si>
  <si>
    <t>Chi phí thực hiện bảng pano quảng cáo</t>
  </si>
  <si>
    <t>Chi phí vệ sinh</t>
  </si>
  <si>
    <t>Chi phí trả trước dài hạn</t>
  </si>
  <si>
    <t>Tiền thuê đất quảng cáo ( Bàu Đồn)</t>
  </si>
  <si>
    <t>Tiền thuê đất quảng cáo ( ngã ba núi)</t>
  </si>
  <si>
    <t>Tiền thuê đất quảng cáo ( ngã tư Đại Đồng )</t>
  </si>
  <si>
    <t>Phí thay cáp tuyến máng trượt, hộp số cáp treo</t>
  </si>
  <si>
    <t>Phí thay bộ ôm cáp</t>
  </si>
  <si>
    <t>Phí thay bộ bạc đạn hộp số</t>
  </si>
  <si>
    <t xml:space="preserve">Giá trị công cụ năm 2009 </t>
  </si>
  <si>
    <t>Giá trị công cụ năm 2010</t>
  </si>
  <si>
    <t>Giá trị công cụ năm 2011</t>
  </si>
  <si>
    <t>Giá trị công cụ năm 2012</t>
  </si>
  <si>
    <t>Dự phòng giảm giá đầu tư tài chính dài hạn</t>
  </si>
  <si>
    <t xml:space="preserve">Trích lập dự phòng đầu tư tài chính  vào Cty CP Nước Khoáng Ninh Điền </t>
  </si>
  <si>
    <t>Tài sản thuế thu nhập hoãn lại</t>
  </si>
  <si>
    <t>Thuế và các khoản phải nộp Nhà nước</t>
  </si>
  <si>
    <t>30/06/2012</t>
  </si>
  <si>
    <t>Số phải nộp</t>
  </si>
  <si>
    <t>Số đã nộp</t>
  </si>
  <si>
    <t>Thuế GTGT hàng bán nội địa</t>
  </si>
  <si>
    <t xml:space="preserve">                                           </t>
  </si>
  <si>
    <t>Thuế GTGT hàng nhập khẩu</t>
  </si>
  <si>
    <t xml:space="preserve">                          </t>
  </si>
  <si>
    <t>Thuế xuất nhập khẩu</t>
  </si>
  <si>
    <t>Thuế thu nhập doanh nghiệp</t>
  </si>
  <si>
    <t>Thuế thu nhập cá nhân</t>
  </si>
  <si>
    <t>Thuế nhà đất và tiền thuê đất</t>
  </si>
  <si>
    <t>Các loại thuế khác</t>
  </si>
  <si>
    <t>Cộng thuế và các khoản</t>
  </si>
  <si>
    <t>phải nộp Nhà nước</t>
  </si>
  <si>
    <t>Thuế và các khoản</t>
  </si>
  <si>
    <t>phải thu Nhà nước</t>
  </si>
  <si>
    <t>Các khoản phải trả, phải nộp ngắn hạn khác</t>
  </si>
  <si>
    <t>Kinh phí công đoàn</t>
  </si>
  <si>
    <t>Bảo hiểm xã hội</t>
  </si>
  <si>
    <t>Công Ty TNHH Tây Phố</t>
  </si>
  <si>
    <t>Vay và nợ dài hạn</t>
  </si>
  <si>
    <t>Vốn chủ sở hữu</t>
  </si>
  <si>
    <t>Bảng đối chiếu biến động của vốn chủ sở hữu</t>
  </si>
  <si>
    <t>Vốn đầu tư</t>
  </si>
  <si>
    <t>Lợi nhuận</t>
  </si>
  <si>
    <t>Quỹ đầu tư</t>
  </si>
  <si>
    <t>Quỹ dự phòng</t>
  </si>
  <si>
    <t>chủ sở hữu</t>
  </si>
  <si>
    <t>chưa phân phốI</t>
  </si>
  <si>
    <t>phát triển</t>
  </si>
  <si>
    <t>tài chính</t>
  </si>
  <si>
    <t>Số dư ngày 30/06/2012</t>
  </si>
  <si>
    <t>- Tăng vốn trong kỳ này</t>
  </si>
  <si>
    <t>- Lãi trong kỳ này</t>
  </si>
  <si>
    <t>- Giảm vốn trong kỳ này</t>
  </si>
  <si>
    <t>- Lỗ trong kỳ này</t>
  </si>
  <si>
    <t>Số dư ngày 30/09/2012</t>
  </si>
  <si>
    <t>Chi tiết vốn đầu tư của chủ sở hữu</t>
  </si>
  <si>
    <t>Công ty CP Du lịch và Thương mại Tây Ninh</t>
  </si>
  <si>
    <t>Công ty Bảo hiểm Nhân thọ Tây Ninh</t>
  </si>
  <si>
    <t>Tổng Công ty Bảo hiểm Việt Nam</t>
  </si>
  <si>
    <t>Nhà đầu tư khác</t>
  </si>
  <si>
    <t>Chi tiết các quỹ khác</t>
  </si>
  <si>
    <t>Quỹ khen thưởng</t>
  </si>
  <si>
    <t>Quỹ phúc lợi</t>
  </si>
  <si>
    <t>VI.</t>
  </si>
  <si>
    <t>THÔNG TIN BỔ SUNG CÁC KHOẢN MỤC TRÌNH BÀY TRONG BÁO CÁO KẾT QUẢ HOẠT ĐỘNG KINH DOANH</t>
  </si>
  <si>
    <t xml:space="preserve"> 1.  Tổng doanh thu bán hàng và cung cấp dịch vụ</t>
  </si>
  <si>
    <t>Quý III 2012</t>
  </si>
  <si>
    <t>Quý III 2011</t>
  </si>
  <si>
    <t>Doanh thu vận chuyển</t>
  </si>
  <si>
    <t>Doanh thu quảng cáo</t>
  </si>
  <si>
    <t>Doanh thu khác</t>
  </si>
  <si>
    <t>Giá vốn hàng bán</t>
  </si>
  <si>
    <t>Giá vốn hoạt động vận chuyển</t>
  </si>
  <si>
    <t>Giá vốn hoạt động quảng cáo</t>
  </si>
  <si>
    <t>Giá vốn hoạt động khác</t>
  </si>
  <si>
    <t xml:space="preserve"> 2.  Doanh thu hoạt động tài chính</t>
  </si>
  <si>
    <t>Lãi trái phiếu</t>
  </si>
  <si>
    <t>Lãi tiền gửi ngân hàng</t>
  </si>
  <si>
    <t>Chi phí tài chính</t>
  </si>
  <si>
    <t>3. Chi phí thuế TNDN hiện hành</t>
  </si>
  <si>
    <t>Chi phí thuế TNDN hiện hành tính trên thu nhập chịu thuế</t>
  </si>
  <si>
    <t>4. Chi phí thuế TNDN hoãn lại</t>
  </si>
  <si>
    <t>Thu nhập khác</t>
  </si>
  <si>
    <t>Thu thanh lý TSCĐ, công cụ, vật tư</t>
  </si>
  <si>
    <t>Tiền điện các hộ kinh doanh</t>
  </si>
  <si>
    <t>Cho thuê vườn cây</t>
  </si>
  <si>
    <t>Thu khác</t>
  </si>
  <si>
    <t>VII</t>
  </si>
  <si>
    <t>NHỮNG THÔNG TIN KHÁC</t>
  </si>
  <si>
    <t>Thông tin về các bên liên quan</t>
  </si>
  <si>
    <t>Giao dịch với các bên liên quan</t>
  </si>
  <si>
    <t>Quan hệ vớI</t>
  </si>
  <si>
    <t>công ty</t>
  </si>
  <si>
    <t>Doanh thu</t>
  </si>
  <si>
    <t>Công ty mẹ</t>
  </si>
  <si>
    <t>Mua hàng</t>
  </si>
  <si>
    <t>Cổ tức tạm chia</t>
  </si>
  <si>
    <t>Số dư các bên liên quan</t>
  </si>
  <si>
    <t>Phải trả nội bộ</t>
  </si>
  <si>
    <t>Phải thu khách hàng</t>
  </si>
  <si>
    <t>Công Ty Bảo hiểm Pjico Tây Ninh</t>
  </si>
  <si>
    <t>* Tiền hợp đồng quảng cáo trên vé cáp treo, máng trượt</t>
  </si>
  <si>
    <t>* Tiền hợp đồng thuê xe trực cấp cứu</t>
  </si>
  <si>
    <t>Trả trước cho người bán</t>
  </si>
  <si>
    <t>Trung Tâm Qui Hoạch &amp; Kiểm định Xây dựng Tây Ninh</t>
  </si>
  <si>
    <t>Công Ty TNHH Kim Sơn</t>
  </si>
  <si>
    <t>Công Ty TNHH Tư Vấn Xây Dựng Địa Ốc Văn Trường</t>
  </si>
  <si>
    <t>Công Ty CP Misa</t>
  </si>
  <si>
    <t xml:space="preserve">Công TY CP Tư vấn &amp; Đầu Tư Địa Ốc Hợp Nhất </t>
  </si>
  <si>
    <t>Công Ty Cổ Phần XD-TM &amp; DV Tân Trường Thịnh</t>
  </si>
  <si>
    <t>Công Ty Cổ Phần Xây Dựng và Phát Triển Đô Thị Tây Ninh</t>
  </si>
  <si>
    <t>Công Ty Cổ Phần Đầu Tư và Phát Triển Xây Dựng</t>
  </si>
  <si>
    <t>DoPPelmayr Seibahnengmbh</t>
  </si>
  <si>
    <t>Công Ty TNHH Tây Nam Phát</t>
  </si>
  <si>
    <t>Công Ty Liên Doanh ARTDESCO</t>
  </si>
  <si>
    <t>Thuế GTGT được khấu trừ</t>
  </si>
  <si>
    <t>Thuế GTGT nhập khẩu hệ thống cáp treo còn được khấu trừ</t>
  </si>
  <si>
    <t>Tài sản ngắn hạn khác</t>
  </si>
  <si>
    <t>Tạm ứng</t>
  </si>
  <si>
    <t>Lê Thị Kim Vân ( Tạm ứng tiền BGĐ công tác )</t>
  </si>
  <si>
    <t>Nguyễn Thanh Phước ( Tạm ứng tiền BGĐ công tác )</t>
  </si>
  <si>
    <t>Tô Trần Nhật Lam ( Tạm ứng tiền mua vật tư hàng hóa )</t>
  </si>
  <si>
    <t>Phạm Thị Mỹ ( Tạm ứng tiền mua hàng chợ bếp ăn tập thể )</t>
  </si>
  <si>
    <t>Nguyễn Đức Phương ( Tạm ứng tiền công tác )</t>
  </si>
  <si>
    <t xml:space="preserve">Nguyễn Thị Ngọc Như ( Tạm ứng tiền công tác nhận thiết bị cáp treo ) </t>
  </si>
  <si>
    <t>Nguyễn Huy Cường ( Tạm ứng công tác )</t>
  </si>
  <si>
    <t>Trần Đặng Đài Trang (Tạm ứng tiền cho đại hội cổ đông lần 2 )</t>
  </si>
  <si>
    <t>Ký quỹ ngắn hạn</t>
  </si>
  <si>
    <t>Phí thanh toán thiết bị cáp, phí thanh toán LC của ngân hàng nước ngoài</t>
  </si>
  <si>
    <t>Doanh thu  chưa thực hiện</t>
  </si>
  <si>
    <t>Doanh thu thuê mặt bằng bán giải khát (Lê Kim Tuyến )</t>
  </si>
  <si>
    <t>Doanh thu thuê mặt bằng bán giải khát (Lê Thị Phương )</t>
  </si>
  <si>
    <t>Doanh thu thuê mặt bằng bán giải khát (Lý Thị Mỹ Lệ )</t>
  </si>
  <si>
    <t>Doanh thu thuê vườn cây ( Nguyễn Thị Đài Trang)</t>
  </si>
  <si>
    <t>Doanh thu thuê mặt bằng bán hàng mỹ nghệ, giải khát ( Nguyễn Thị Phối )</t>
  </si>
  <si>
    <t>Doanh thu thuê mặt bằng bán hàng mỹ nghệ, giải khát ( Nguyễn Thị Lệ Hằng )</t>
  </si>
  <si>
    <t>Doanh thu thuê mặt bằng bán giải khát (Nguyễn Thị Trang )</t>
  </si>
  <si>
    <t>Doanh thu thuê nhà WC (Nguyễn Văn Út )</t>
  </si>
  <si>
    <t>Doanh thu thuê mặt bằng bán trái cây ( Phạm thị Niều )</t>
  </si>
  <si>
    <t>Trung Tâm Thông Tin Di động khu vực VI</t>
  </si>
  <si>
    <t xml:space="preserve">Doanh thu thuê nhà WC ( Trần Thị Tú Quỳnh ) </t>
  </si>
  <si>
    <t xml:space="preserve">Doanh thu thuê vườn cây ( Võ Thị Cẩm Nhung ) </t>
  </si>
  <si>
    <t>Công Ty Nhựa Tân Lập Thành</t>
  </si>
  <si>
    <t>Công Ty Cổ Phần Trung Niên</t>
  </si>
  <si>
    <t>Công Ty CP Nước Khoáng Vĩnh Hảo</t>
  </si>
  <si>
    <t>Chi nhánh Viettel Tây Ninh</t>
  </si>
  <si>
    <t>Công Ty TNHH Giai Cảnh</t>
  </si>
  <si>
    <t>DNTN Trà Hoàn Ngọc</t>
  </si>
  <si>
    <t>Ngân hàng TMCP Ngoại Thương VN- Chi Nhánh Tây Ninh</t>
  </si>
  <si>
    <t>Công TY TNHH SXKD Thực Phẩm Chay Âu Lạc</t>
  </si>
  <si>
    <t>Công Ty Bảo Hiểm Pjico Tây Ninh</t>
  </si>
  <si>
    <t>Phải trả cho người bán</t>
  </si>
  <si>
    <t>Công ty Bảo Hiểm PIJICO Tây Ninh(Tiền phí BH vé cáp ,máng trượt</t>
  </si>
  <si>
    <t>máng trượt  quí 3/2012)</t>
  </si>
  <si>
    <t>Ban Quản lý Khu Du Lịch Núi Bà Đen ( Tiền vé xe lửa )</t>
  </si>
  <si>
    <t>Công Ty TNHH MTV Xây Dựng và Quảng cáo Việt Kiến Long</t>
  </si>
  <si>
    <t>Công Ty TNHH Một Thành Viên Cơ Khí Tây Ninh</t>
  </si>
  <si>
    <t>Phải trả người lao động</t>
  </si>
  <si>
    <t>Quỹ tiền lương năm trước</t>
  </si>
  <si>
    <t>Quỹ tiền lương năm nay</t>
  </si>
  <si>
    <t>Dự phòng trợ cấp mất việc làm</t>
  </si>
  <si>
    <t>Qũy dự phòng trợ cấp mất việc làm</t>
  </si>
  <si>
    <t>Chi phí bán hàng</t>
  </si>
  <si>
    <t>Chi phí nhân viên</t>
  </si>
  <si>
    <t>Chi phí nguyên vật liệu</t>
  </si>
  <si>
    <t>Chi phí dụng cụ, đồ dùng</t>
  </si>
  <si>
    <t>Chi phí dịch vụ mua ngoài</t>
  </si>
  <si>
    <t>Chi phí bằng tiền khác</t>
  </si>
  <si>
    <t>Chi phí quản lý doanh nghiệp</t>
  </si>
  <si>
    <t>Thuế, phí và lệ phí</t>
  </si>
  <si>
    <t>Chi phí khác</t>
  </si>
  <si>
    <t>Một số chỉ tiêu tài chính</t>
  </si>
  <si>
    <t>Chỉ tiêu</t>
  </si>
  <si>
    <t>Đơn vị tính</t>
  </si>
  <si>
    <t>1. Bố trí cơ cấu tài sản và cơ cấu vốn</t>
  </si>
  <si>
    <t>1.1. Bố trí cơ cấu tài sản</t>
  </si>
  <si>
    <t xml:space="preserve">   - Tài sản ngắn hạn / Tổng tài sản</t>
  </si>
  <si>
    <t>%</t>
  </si>
  <si>
    <t>57,64</t>
  </si>
  <si>
    <t>98,00</t>
  </si>
  <si>
    <t xml:space="preserve">   - Tài sản dài hạn / Tổng tài sản</t>
  </si>
  <si>
    <t>42,36</t>
  </si>
  <si>
    <t>2,03</t>
  </si>
  <si>
    <t>1.2. Bố trí cơ cấu vốn</t>
  </si>
  <si>
    <t xml:space="preserve">   - Nợ phải trả / Tổng nguồn vốn</t>
  </si>
  <si>
    <t>8,38</t>
  </si>
  <si>
    <t>10,21</t>
  </si>
  <si>
    <t xml:space="preserve">   - Nguồn vốn chủ sở hữu / Tổng nguồn vốn</t>
  </si>
  <si>
    <t>91,62</t>
  </si>
  <si>
    <t>87,79</t>
  </si>
  <si>
    <t>2. Khả năng thanh toán</t>
  </si>
  <si>
    <t xml:space="preserve">   - Khả năng thanh toán hiện hành</t>
  </si>
  <si>
    <t>lần</t>
  </si>
  <si>
    <t>11,93</t>
  </si>
  <si>
    <t>9,79</t>
  </si>
  <si>
    <t xml:space="preserve">   - Khả năng thanh toán nợ ngắn hạn</t>
  </si>
  <si>
    <t>10,44</t>
  </si>
  <si>
    <t xml:space="preserve">   - Khả năng thanh toán nhanh</t>
  </si>
  <si>
    <t>5,98</t>
  </si>
  <si>
    <t>0,13</t>
  </si>
  <si>
    <t>3. Tỷ suất sinh lờI</t>
  </si>
  <si>
    <t>3.1. Tỷ suất lợi nhuận trên doanh thu</t>
  </si>
  <si>
    <t xml:space="preserve">   - Tỷ suất lợi nhuận trước thuế / Doanh thu</t>
  </si>
  <si>
    <t>90,86</t>
  </si>
  <si>
    <t>107,38</t>
  </si>
  <si>
    <t xml:space="preserve">   - Tỷ suất lợi nhuận sau thuế / Doanh thu</t>
  </si>
  <si>
    <t>68,15</t>
  </si>
  <si>
    <t>80,53</t>
  </si>
  <si>
    <t>3.2 Tỷ suất lợi nhuận trên tổng tài sản</t>
  </si>
  <si>
    <t xml:space="preserve">   - Tỷ suất lợi nhuận trước thuế / Tổng tài sản</t>
  </si>
  <si>
    <t>5,77</t>
  </si>
  <si>
    <t>8,27</t>
  </si>
  <si>
    <t xml:space="preserve">   - Tỷ suất lợi nhuận sau thuế / Tổng tài sản</t>
  </si>
  <si>
    <t>4,33</t>
  </si>
  <si>
    <t>6,20</t>
  </si>
  <si>
    <t>3.3 Tỷ suất lợi nhuận sau thuế trên vốn CSH</t>
  </si>
  <si>
    <t>4,72</t>
  </si>
  <si>
    <t>6,91</t>
  </si>
  <si>
    <t>Kế hoạch tài chính</t>
  </si>
  <si>
    <t>Đơn vị tính: VND.</t>
  </si>
  <si>
    <t>KH năm</t>
  </si>
  <si>
    <t>TH lũy kế</t>
  </si>
  <si>
    <t>So sánh</t>
  </si>
  <si>
    <t>Tổng doanh thu</t>
  </si>
  <si>
    <t>101,91</t>
  </si>
  <si>
    <t>Tổng chi phí (chưa tính lương và KPCĐ)</t>
  </si>
  <si>
    <t>83,94%</t>
  </si>
  <si>
    <t>Tổng thu nhập</t>
  </si>
  <si>
    <t>104,56%</t>
  </si>
  <si>
    <t>Quỹ lương</t>
  </si>
  <si>
    <t>Lợi nhuận trước thuế</t>
  </si>
  <si>
    <t>108,17%</t>
  </si>
  <si>
    <t>Nộp ngân sách</t>
  </si>
  <si>
    <t>102,17%</t>
  </si>
  <si>
    <t>Thu nhập của CB.CNV</t>
  </si>
  <si>
    <t>Kế hoạch</t>
  </si>
  <si>
    <t>năm</t>
  </si>
  <si>
    <t>Năm nay</t>
  </si>
  <si>
    <t>Năm trước</t>
  </si>
  <si>
    <t>Chi lương</t>
  </si>
  <si>
    <t>Chi khen thưởng</t>
  </si>
  <si>
    <t>Phụ cấp tiền ăn</t>
  </si>
  <si>
    <t>Tiền lương bình quân (tháng/người)</t>
  </si>
  <si>
    <t>Thu nhập bình quân    (tháng/người)</t>
  </si>
  <si>
    <t xml:space="preserve">  - Tổng số CB.CNV bình quân trong kỳ</t>
  </si>
  <si>
    <t>Trong đó:</t>
  </si>
  <si>
    <t xml:space="preserve">  - Số CB.CNV đầu kỳ</t>
  </si>
  <si>
    <t xml:space="preserve">  - Số CB.CNV cuốI kỳ</t>
  </si>
  <si>
    <t xml:space="preserve">  - Gián tiếp</t>
  </si>
  <si>
    <t xml:space="preserve">  - Trực tiếp</t>
  </si>
  <si>
    <t>Thông tin so sánh</t>
  </si>
  <si>
    <t>Cơ sở để so sánh được lấy từ số liệu trong Báo cáo tài chính quí III  năm 2011 của Công Ty Cổ Phần Cáp Treo Núi Bà TN</t>
  </si>
  <si>
    <t>Mức thù lao hàng tháng của HộI đồng quản trị</t>
  </si>
  <si>
    <t>Họ và tên</t>
  </si>
  <si>
    <t>Chức vụ</t>
  </si>
  <si>
    <t>Mức thù lao</t>
  </si>
  <si>
    <t>Tiền lương</t>
  </si>
  <si>
    <t xml:space="preserve">Chủ tịch </t>
  </si>
  <si>
    <t>Phó chủ tịch -kiêm Giám đốc</t>
  </si>
  <si>
    <t>Nguyễn Thái Bình</t>
  </si>
  <si>
    <t>Thành viên</t>
  </si>
  <si>
    <t>Đặng Tấn Tài</t>
  </si>
  <si>
    <t>Lê Thanh Sơn</t>
  </si>
  <si>
    <t>Thư ký</t>
  </si>
  <si>
    <t>Mức thù lao hàng tháng của Ban Kiểm Soát</t>
  </si>
  <si>
    <t>Võ Phước Hồng</t>
  </si>
  <si>
    <t>Trưởng BKS</t>
  </si>
  <si>
    <t>Đặng Văn Hoàng</t>
  </si>
  <si>
    <t>Lý Bình Hòa</t>
  </si>
  <si>
    <t xml:space="preserve">                                         Tây Ninh , ngày 10 tháng 10 năm 2012 </t>
  </si>
  <si>
    <t xml:space="preserve">                                              Công Ty Cổ Phần Cáp Treo Núi Bà Tây Ninh</t>
  </si>
  <si>
    <t>NgườI lập biểu</t>
  </si>
  <si>
    <t xml:space="preserve">                               Kế toán trưởng</t>
  </si>
  <si>
    <t xml:space="preserve">                                      Giám Đốc</t>
  </si>
  <si>
    <t>Công ty Cổ Phần Cáp Treo Núi Bà Tây Ninh</t>
  </si>
  <si>
    <t>Xã Ninh Sơn, Thị Xã Tây Ninh, Tỉnh Tây Ninh</t>
  </si>
  <si>
    <t xml:space="preserve">                Mẫu số:  B01-DN</t>
  </si>
  <si>
    <t xml:space="preserve">                                                                                                (Ban hành theo QĐ số: 15/2006/QĐ-BTC ngày 20/03/2006 của Bộ trưởng BTC)</t>
  </si>
  <si>
    <t>BẢNG CÂN ĐỐI KẾ TOÁN</t>
  </si>
  <si>
    <t>Tại ngày 30 Tháng 09 Năm 2012</t>
  </si>
  <si>
    <t>MÃ SỐ</t>
  </si>
  <si>
    <t>THUYẾT MINH</t>
  </si>
  <si>
    <t>01/01/2012</t>
  </si>
  <si>
    <t>TÀI SẢN</t>
  </si>
  <si>
    <t xml:space="preserve">  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</si>
  <si>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</si>
  <si>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</si>
  <si>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</si>
  <si>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</si>
  <si>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</si>
  <si>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</si>
  <si>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</si>
  <si>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 (*) </t>
  </si>
  <si>
    <t xml:space="preserve">  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</si>
  <si>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</si>
  <si>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</si>
  <si>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</si>
  <si>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</si>
  <si>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</si>
  <si>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</si>
  <si>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</si>
  <si>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 xml:space="preserve">  IV. Hàng tồn kho</t>
  </si>
  <si>
    <t xml:space="preserve">    1. Hàng tồn kho</t>
  </si>
  <si>
    <t>V.04</t>
  </si>
  <si>
    <t xml:space="preserve">    2. Dự phòng giảm giá hàng tồn kho (*)</t>
  </si>
  <si>
    <t xml:space="preserve">  V. Tài sản ngắn hạn khác</t>
  </si>
  <si>
    <t xml:space="preserve">    1. Chi phí trả trước ngắn hạn</t>
  </si>
  <si>
    <t xml:space="preserve">    2. Thuế GTGT được khấu trừ</t>
  </si>
  <si>
    <t xml:space="preserve">    3. Thuế và các khoản khác phải thu Nhà nước</t>
  </si>
  <si>
    <t>V.05</t>
  </si>
  <si>
    <t xml:space="preserve">    4. Tài sản ngắn hạn khác</t>
  </si>
  <si>
    <t xml:space="preserve">  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</si>
  <si>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</si>
  <si>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</si>
  <si>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</si>
  <si>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</si>
  <si>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</si>
  <si>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</si>
  <si>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</si>
  <si>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 (*)</t>
  </si>
  <si>
    <t xml:space="preserve">  II. Tài sản cố định</t>
  </si>
  <si>
    <t xml:space="preserve">    1. Tài sản cố định hữu hình</t>
  </si>
  <si>
    <t>V.08</t>
  </si>
  <si>
    <t xml:space="preserve">    - Nguyên giá</t>
  </si>
  <si>
    <t xml:space="preserve">    - Giá trị hao mòn lũy kế (*)</t>
  </si>
  <si>
    <t xml:space="preserve">    2. Tài sản cố định thuê tài chính</t>
  </si>
  <si>
    <t>V.09</t>
  </si>
  <si>
    <t xml:space="preserve">    3. Tài sản cố định vô hình</t>
  </si>
  <si>
    <t>V.10</t>
  </si>
  <si>
    <t xml:space="preserve">    4. Chi phí xây dựng cơ bản dở dang</t>
  </si>
  <si>
    <t>V.11</t>
  </si>
  <si>
    <t xml:space="preserve">  III. Bất động sản đầu tư</t>
  </si>
  <si>
    <t>V.12</t>
  </si>
  <si>
    <t xml:space="preserve">  IV. Các khoản đầu tư tài chính dài hạn</t>
  </si>
  <si>
    <t xml:space="preserve">    1. Đầu tư vào công ty con</t>
  </si>
  <si>
    <t xml:space="preserve">    2. Đầu tư vào công tư liên kết, liên doanh</t>
  </si>
  <si>
    <t xml:space="preserve">    3. Đầu tư dài hạn khác</t>
  </si>
  <si>
    <t>V.13</t>
  </si>
  <si>
    <t xml:space="preserve">    4. Dự phòng giảm giá đầu tư tài chính dài hạn (*)</t>
  </si>
  <si>
    <t xml:space="preserve">  V. Tài sản dài hạn khác</t>
  </si>
  <si>
    <t xml:space="preserve">    1. Chi phí trả trước dài hạn</t>
  </si>
  <si>
    <t>V.14</t>
  </si>
  <si>
    <t xml:space="preserve">    2. Tài sản thuế thu nhập hoãn lại</t>
  </si>
  <si>
    <t>V.21</t>
  </si>
  <si>
    <t xml:space="preserve">    3. Tài sản dài hạn khác</t>
  </si>
  <si>
    <t xml:space="preserve">  TỔNG CỘNG TÀI SẢN (270 = 100 + 200)</t>
  </si>
  <si>
    <t>NGUỒN VỐN</t>
  </si>
  <si>
    <t xml:space="preserve">  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</si>
  <si>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</si>
  <si>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</si>
  <si>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</si>
  <si>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</si>
  <si>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</si>
  <si>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</si>
  <si>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</si>
  <si>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</si>
  <si>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</si>
  <si>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</si>
  <si>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</si>
  <si>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</si>
  <si>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</si>
  <si>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</si>
  <si>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</si>
  <si>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</si>
  <si>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t xml:space="preserve">  II. Nợ dài hạn</t>
  </si>
  <si>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</si>
  <si>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</si>
  <si>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</si>
  <si>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</si>
  <si>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</si>
  <si>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</si>
  <si>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</si>
  <si>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</si>
  <si>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</si>
  <si>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</si>
  <si>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</si>
  <si>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 xml:space="preserve">  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</si>
  <si>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</si>
  <si>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</si>
  <si>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</si>
  <si>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</si>
  <si>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</si>
  <si>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</si>
  <si>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</si>
  <si>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</si>
  <si>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</si>
  <si>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</si>
  <si>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</si>
  <si>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</si>
  <si>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</si>
  <si>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</si>
  <si>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 xml:space="preserve">  II. Nguồn kinh phí và quỹ khác</t>
  </si>
  <si>
    <t xml:space="preserve">    1. Nguồn kinh phí</t>
  </si>
  <si>
    <t>V.23</t>
  </si>
  <si>
    <t xml:space="preserve">    2. Nguồn kinh phí đã hình thành TSCĐ</t>
  </si>
  <si>
    <t xml:space="preserve">  TỔNG CỘNG NGUỒN VỐN (440 = 300 + 400)</t>
  </si>
  <si>
    <t>CÁC CHỈ TIÊU NGOÀI BẢNG CÂN ĐỐI KẾ TOÁN</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</si>
  <si>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</si>
  <si>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</si>
  <si>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</si>
  <si>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</si>
  <si>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</si>
  <si>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6. Dự toán chi sự nghiệp, dự án</t>
  </si>
  <si>
    <t xml:space="preserve">                   Tây Ninh, ngày 10  tháng 10 năm 2012</t>
  </si>
  <si>
    <t xml:space="preserve">            Công Ty Cổ Phần Cáp Treo Núi Bà Tây Ninh</t>
  </si>
  <si>
    <t xml:space="preserve">                 Người lập biểu                                              Kế toán trưởng                                                       Giám đốc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</si>
</sst>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dd/mm/yyyy"/>
    <numFmt numFmtId="175" formatCode="#,##0.00;[Red]#,##0.00"/>
  </numFmts>
  <fonts count="65">
    <font>
      <sz val="10"/>
      <name val="Arial"/>
      <family val="0"/>
    </font>
    <font>
      <b/>
      <sz val="10"/>
      <name val="Times New Roman"/>
      <family val="1"/>
    </font>
    <font>
      <sz val="10"/>
      <name val="Times New Roman"/>
      <family val="1"/>
    </font>
    <font>
      <i/>
      <sz val="10"/>
      <name val="Times New Roman"/>
      <family val="1"/>
    </font>
    <font>
      <sz val="12"/>
      <name val="Times New Roman"/>
      <family val="1"/>
    </font>
    <font>
      <i/>
      <sz val="8"/>
      <name val="Times New Roman"/>
      <family val="1"/>
    </font>
    <font>
      <b/>
      <sz val="14"/>
      <name val="Times New Roman"/>
      <family val="1"/>
    </font>
    <font>
      <b/>
      <sz val="12"/>
      <name val="Times New Roman"/>
      <family val="1"/>
    </font>
    <font>
      <b/>
      <i/>
      <sz val="12"/>
      <name val="Times New Roman"/>
      <family val="1"/>
    </font>
    <font>
      <i/>
      <sz val="12"/>
      <name val="Times New Roman"/>
      <family val="1"/>
    </font>
    <font>
      <b/>
      <i/>
      <sz val="10"/>
      <name val="Arial"/>
      <family val="2"/>
    </font>
    <font>
      <b/>
      <sz val="10"/>
      <name val="Arial"/>
      <family val="2"/>
    </font>
    <font>
      <b/>
      <sz val="12"/>
      <name val="VNI-Times"/>
      <family val="0"/>
    </font>
    <font>
      <b/>
      <sz val="8"/>
      <name val="Arial"/>
      <family val="2"/>
    </font>
    <font>
      <i/>
      <sz val="8"/>
      <name val="Arial"/>
      <family val="2"/>
    </font>
    <font>
      <b/>
      <sz val="14"/>
      <name val="Arial"/>
      <family val="2"/>
    </font>
    <font>
      <i/>
      <sz val="10"/>
      <name val="Arial"/>
      <family val="2"/>
    </font>
    <font>
      <sz val="10"/>
      <name val=".VnTime"/>
      <family val="0"/>
    </font>
    <font>
      <sz val="11"/>
      <name val=".VnTime"/>
      <family val="0"/>
    </font>
    <font>
      <b/>
      <sz val="12"/>
      <name val="Arial"/>
      <family val="2"/>
    </font>
    <font>
      <b/>
      <sz val="9"/>
      <name val="Arial"/>
      <family val="2"/>
    </font>
    <font>
      <b/>
      <sz val="10"/>
      <color indexed="8"/>
      <name val="Arial"/>
      <family val="2"/>
    </font>
    <font>
      <sz val="10"/>
      <color indexed="10"/>
      <name val="Arial"/>
      <family val="2"/>
    </font>
    <font>
      <b/>
      <sz val="10"/>
      <color indexed="10"/>
      <name val="Arial"/>
      <family val="2"/>
    </font>
    <font>
      <sz val="10"/>
      <color indexed="8"/>
      <name val="Arial"/>
      <family val="2"/>
    </font>
    <font>
      <b/>
      <i/>
      <sz val="10"/>
      <color indexed="10"/>
      <name val="Arial"/>
      <family val="2"/>
    </font>
    <font>
      <b/>
      <u val="single"/>
      <sz val="10"/>
      <name val="Arial"/>
      <family val="2"/>
    </font>
    <font>
      <sz val="10"/>
      <name val="VNI-Times"/>
      <family val="0"/>
    </font>
    <font>
      <b/>
      <sz val="11"/>
      <name val="Arial"/>
      <family val="2"/>
    </font>
    <font>
      <sz val="11"/>
      <name val="Arial"/>
      <family val="0"/>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5">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left"/>
    </xf>
    <xf numFmtId="171" fontId="2" fillId="0" borderId="0" xfId="0" applyNumberFormat="1" applyFont="1" applyBorder="1" applyAlignment="1">
      <alignment/>
    </xf>
    <xf numFmtId="171" fontId="1" fillId="0" borderId="0" xfId="0" applyNumberFormat="1" applyFont="1" applyBorder="1" applyAlignment="1">
      <alignment horizontal="center" wrapText="1"/>
    </xf>
    <xf numFmtId="172" fontId="3" fillId="0" borderId="0" xfId="0" applyNumberFormat="1" applyFont="1" applyAlignment="1">
      <alignment horizontal="right"/>
    </xf>
    <xf numFmtId="172" fontId="1" fillId="0" borderId="0" xfId="0" applyNumberFormat="1"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171" fontId="4" fillId="0" borderId="1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171" fontId="4"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1" fillId="0" borderId="0" xfId="0" applyFont="1" applyFill="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171" fontId="5" fillId="0" borderId="0" xfId="0" applyNumberFormat="1" applyFont="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4" fillId="0" borderId="11" xfId="0" applyFont="1" applyBorder="1" applyAlignment="1">
      <alignment/>
    </xf>
    <xf numFmtId="0" fontId="4" fillId="0" borderId="11" xfId="0" applyFont="1" applyBorder="1" applyAlignment="1">
      <alignment horizontal="left"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171" fontId="7" fillId="0" borderId="11" xfId="42"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horizontal="center"/>
    </xf>
    <xf numFmtId="0" fontId="4" fillId="0" borderId="0" xfId="0" applyFont="1" applyBorder="1" applyAlignment="1">
      <alignment horizontal="left" vertical="center" wrapText="1"/>
    </xf>
    <xf numFmtId="172" fontId="4" fillId="0" borderId="0" xfId="42" applyNumberFormat="1" applyFont="1"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quotePrefix="1">
      <alignment horizontal="center"/>
    </xf>
    <xf numFmtId="169" fontId="4" fillId="0" borderId="0" xfId="43" applyFont="1" applyBorder="1" applyAlignment="1">
      <alignment/>
    </xf>
    <xf numFmtId="169" fontId="4" fillId="0" borderId="0" xfId="43" applyFont="1" applyBorder="1" applyAlignment="1">
      <alignment horizontal="right"/>
    </xf>
    <xf numFmtId="0" fontId="8" fillId="0" borderId="0" xfId="0" applyFont="1" applyBorder="1" applyAlignment="1">
      <alignment/>
    </xf>
    <xf numFmtId="0" fontId="7" fillId="0" borderId="0" xfId="0" applyFont="1" applyBorder="1" applyAlignment="1">
      <alignment/>
    </xf>
    <xf numFmtId="169" fontId="7" fillId="0" borderId="0" xfId="43" applyFont="1" applyBorder="1" applyAlignment="1">
      <alignment/>
    </xf>
    <xf numFmtId="169" fontId="7" fillId="0" borderId="0" xfId="43" applyFont="1" applyBorder="1" applyAlignment="1">
      <alignment horizontal="right"/>
    </xf>
    <xf numFmtId="169" fontId="7" fillId="0" borderId="0" xfId="43" applyFont="1" applyBorder="1" applyAlignment="1" quotePrefix="1">
      <alignment horizontal="center"/>
    </xf>
    <xf numFmtId="169" fontId="4" fillId="0" borderId="0" xfId="43" applyFont="1" applyBorder="1" applyAlignment="1">
      <alignment/>
    </xf>
    <xf numFmtId="0" fontId="4" fillId="0" borderId="0" xfId="42" applyNumberFormat="1" applyFont="1" applyAlignment="1">
      <alignment horizontal="center"/>
    </xf>
    <xf numFmtId="0" fontId="4" fillId="0" borderId="0" xfId="0" applyFont="1" applyAlignment="1">
      <alignment/>
    </xf>
    <xf numFmtId="0" fontId="9" fillId="0" borderId="0" xfId="0" applyFont="1" applyAlignment="1">
      <alignment/>
    </xf>
    <xf numFmtId="0" fontId="0" fillId="0" borderId="0" xfId="0" applyAlignment="1">
      <alignment horizontal="center"/>
    </xf>
    <xf numFmtId="172" fontId="10" fillId="0" borderId="0" xfId="42" applyNumberFormat="1" applyFont="1" applyAlignment="1">
      <alignment horizontal="center"/>
    </xf>
    <xf numFmtId="0" fontId="7" fillId="0" borderId="0" xfId="0" applyFont="1" applyAlignment="1">
      <alignment horizontal="right"/>
    </xf>
    <xf numFmtId="172" fontId="7" fillId="0" borderId="0" xfId="42" applyNumberFormat="1" applyFont="1" applyAlignment="1">
      <alignment/>
    </xf>
    <xf numFmtId="172" fontId="7" fillId="0" borderId="0" xfId="42" applyNumberFormat="1" applyFont="1" applyAlignment="1">
      <alignment horizontal="centerContinuous"/>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Fill="1" applyBorder="1" applyAlignment="1">
      <alignment horizontal="center"/>
    </xf>
    <xf numFmtId="0" fontId="0" fillId="0" borderId="0" xfId="0" applyFont="1" applyAlignment="1">
      <alignment/>
    </xf>
    <xf numFmtId="0" fontId="14" fillId="0" borderId="0" xfId="0" applyFont="1" applyAlignment="1">
      <alignment/>
    </xf>
    <xf numFmtId="0" fontId="14" fillId="0" borderId="0" xfId="0" applyFont="1" applyFill="1" applyBorder="1" applyAlignment="1">
      <alignment horizontal="right"/>
    </xf>
    <xf numFmtId="0" fontId="11" fillId="0" borderId="0" xfId="0" applyFont="1" applyAlignment="1">
      <alignment horizontal="center"/>
    </xf>
    <xf numFmtId="0" fontId="16" fillId="0" borderId="0" xfId="0" applyFont="1" applyAlignment="1">
      <alignment/>
    </xf>
    <xf numFmtId="0" fontId="16" fillId="0" borderId="0" xfId="0" applyFont="1" applyAlignment="1">
      <alignment horizontal="left"/>
    </xf>
    <xf numFmtId="0" fontId="16" fillId="0" borderId="0" xfId="0" applyFont="1" applyBorder="1" applyAlignment="1">
      <alignment horizontal="right"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12" xfId="0" applyFont="1" applyBorder="1" applyAlignment="1">
      <alignment horizontal="center"/>
    </xf>
    <xf numFmtId="0" fontId="11" fillId="0" borderId="11" xfId="0" applyFont="1" applyBorder="1" applyAlignment="1">
      <alignment horizontal="left"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171" fontId="11" fillId="0" borderId="11" xfId="42"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71" fontId="0" fillId="0" borderId="0" xfId="42" applyFont="1" applyBorder="1" applyAlignment="1">
      <alignment horizontal="left" vertical="center"/>
    </xf>
    <xf numFmtId="172" fontId="0" fillId="0" borderId="0" xfId="42" applyNumberFormat="1" applyFont="1" applyBorder="1" applyAlignment="1">
      <alignment horizontal="left" vertical="center"/>
    </xf>
    <xf numFmtId="0" fontId="11" fillId="0" borderId="0" xfId="0" applyFont="1" applyBorder="1" applyAlignment="1">
      <alignment wrapText="1"/>
    </xf>
    <xf numFmtId="49" fontId="11" fillId="0" borderId="0" xfId="0" applyNumberFormat="1" applyFont="1" applyBorder="1" applyAlignment="1">
      <alignment horizontal="center" wrapText="1"/>
    </xf>
    <xf numFmtId="49" fontId="0" fillId="0" borderId="0" xfId="0" applyNumberFormat="1" applyFont="1" applyBorder="1" applyAlignment="1">
      <alignment horizontal="center"/>
    </xf>
    <xf numFmtId="172" fontId="11" fillId="0" borderId="0" xfId="42" applyNumberFormat="1" applyFont="1" applyBorder="1" applyAlignment="1">
      <alignment horizontal="right"/>
    </xf>
    <xf numFmtId="0" fontId="0" fillId="0" borderId="0" xfId="0" applyFont="1" applyBorder="1" applyAlignment="1">
      <alignment wrapText="1"/>
    </xf>
    <xf numFmtId="49" fontId="0" fillId="0" borderId="0" xfId="0" applyNumberFormat="1" applyFont="1" applyBorder="1" applyAlignment="1">
      <alignment horizontal="center" wrapText="1"/>
    </xf>
    <xf numFmtId="172" fontId="0" fillId="0" borderId="0" xfId="42" applyNumberFormat="1" applyFont="1" applyBorder="1" applyAlignment="1">
      <alignment horizontal="right"/>
    </xf>
    <xf numFmtId="0" fontId="0" fillId="0" borderId="0" xfId="0" applyFont="1" applyBorder="1" applyAlignment="1" quotePrefix="1">
      <alignment wrapText="1"/>
    </xf>
    <xf numFmtId="0" fontId="0" fillId="0" borderId="0" xfId="0" applyFont="1" applyBorder="1" applyAlignment="1">
      <alignment horizontal="center"/>
    </xf>
    <xf numFmtId="172" fontId="0" fillId="0" borderId="0" xfId="42" applyNumberFormat="1" applyFont="1" applyAlignment="1">
      <alignment horizontal="right"/>
    </xf>
    <xf numFmtId="49" fontId="11" fillId="0" borderId="0" xfId="0" applyNumberFormat="1" applyFont="1" applyBorder="1" applyAlignment="1">
      <alignment horizontal="center"/>
    </xf>
    <xf numFmtId="172" fontId="0" fillId="0" borderId="0" xfId="0" applyNumberFormat="1" applyFont="1" applyAlignment="1">
      <alignment/>
    </xf>
    <xf numFmtId="0" fontId="0" fillId="0" borderId="0" xfId="0" applyFont="1" applyBorder="1" applyAlignment="1">
      <alignment horizontal="left" wrapText="1"/>
    </xf>
    <xf numFmtId="0" fontId="11" fillId="0" borderId="0" xfId="0" applyFont="1" applyBorder="1" applyAlignment="1">
      <alignment horizontal="left" wrapText="1"/>
    </xf>
    <xf numFmtId="0" fontId="10" fillId="0" borderId="0" xfId="0" applyFont="1" applyBorder="1" applyAlignment="1">
      <alignment horizontal="center"/>
    </xf>
    <xf numFmtId="0" fontId="16" fillId="0" borderId="0" xfId="0" applyFont="1" applyBorder="1" applyAlignment="1">
      <alignment horizontal="left" wrapText="1"/>
    </xf>
    <xf numFmtId="49" fontId="16" fillId="0" borderId="0" xfId="0" applyNumberFormat="1" applyFont="1" applyBorder="1" applyAlignment="1">
      <alignment horizontal="center" wrapText="1"/>
    </xf>
    <xf numFmtId="0" fontId="16" fillId="0" borderId="0" xfId="0" applyFont="1" applyBorder="1" applyAlignment="1">
      <alignment horizontal="center"/>
    </xf>
    <xf numFmtId="172" fontId="16" fillId="0" borderId="0" xfId="42" applyNumberFormat="1" applyFont="1" applyBorder="1" applyAlignment="1">
      <alignment horizontal="right"/>
    </xf>
    <xf numFmtId="0" fontId="0" fillId="0" borderId="0" xfId="0" applyNumberFormat="1" applyFont="1" applyAlignment="1">
      <alignment horizontal="center"/>
    </xf>
    <xf numFmtId="172" fontId="0" fillId="0" borderId="0" xfId="42" applyNumberFormat="1" applyFont="1" applyAlignment="1">
      <alignment/>
    </xf>
    <xf numFmtId="0" fontId="11" fillId="0" borderId="0"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172" fontId="0" fillId="0" borderId="0" xfId="42" applyNumberFormat="1" applyFont="1" applyBorder="1" applyAlignment="1">
      <alignment/>
    </xf>
    <xf numFmtId="49" fontId="11" fillId="0" borderId="0" xfId="0" applyNumberFormat="1" applyFont="1" applyAlignment="1">
      <alignment horizontal="center"/>
    </xf>
    <xf numFmtId="172" fontId="11" fillId="0" borderId="0" xfId="42" applyNumberFormat="1" applyFont="1" applyAlignment="1">
      <alignment/>
    </xf>
    <xf numFmtId="3" fontId="11" fillId="0" borderId="0" xfId="42" applyNumberFormat="1" applyFont="1" applyBorder="1" applyAlignment="1">
      <alignment horizontal="right"/>
    </xf>
    <xf numFmtId="171" fontId="0" fillId="0" borderId="0" xfId="42" applyFont="1" applyAlignment="1">
      <alignment horizontal="right"/>
    </xf>
    <xf numFmtId="0" fontId="0" fillId="0" borderId="0" xfId="0" applyAlignment="1">
      <alignment horizontal="right"/>
    </xf>
    <xf numFmtId="172" fontId="16" fillId="0" borderId="0" xfId="0" applyNumberFormat="1" applyFont="1" applyAlignment="1">
      <alignment/>
    </xf>
    <xf numFmtId="0" fontId="16" fillId="0" borderId="0" xfId="0" applyFont="1" applyAlignment="1">
      <alignment/>
    </xf>
    <xf numFmtId="0" fontId="10" fillId="0" borderId="0" xfId="0" applyFont="1" applyAlignment="1">
      <alignment horizontal="centerContinuous"/>
    </xf>
    <xf numFmtId="0" fontId="10" fillId="0" borderId="0" xfId="0" applyFont="1" applyAlignment="1">
      <alignment horizontal="center"/>
    </xf>
    <xf numFmtId="0" fontId="17" fillId="0" borderId="0" xfId="0" applyFont="1" applyAlignment="1">
      <alignment/>
    </xf>
    <xf numFmtId="0" fontId="18" fillId="0" borderId="0" xfId="0" applyFont="1" applyAlignment="1">
      <alignment/>
    </xf>
    <xf numFmtId="0" fontId="11"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11" xfId="0" applyFont="1" applyBorder="1" applyAlignment="1">
      <alignment horizontal="left"/>
    </xf>
    <xf numFmtId="0" fontId="0" fillId="0" borderId="11" xfId="0" applyFont="1" applyBorder="1" applyAlignment="1">
      <alignment/>
    </xf>
    <xf numFmtId="0" fontId="19" fillId="0" borderId="11" xfId="0" applyFont="1" applyBorder="1" applyAlignment="1">
      <alignment/>
    </xf>
    <xf numFmtId="0" fontId="11" fillId="0" borderId="11" xfId="0" applyFont="1" applyBorder="1" applyAlignment="1">
      <alignment/>
    </xf>
    <xf numFmtId="0" fontId="19" fillId="0" borderId="0" xfId="0" applyFont="1" applyBorder="1" applyAlignment="1">
      <alignment/>
    </xf>
    <xf numFmtId="0" fontId="20" fillId="0" borderId="0" xfId="0" applyFont="1" applyBorder="1" applyAlignment="1">
      <alignment horizontal="left"/>
    </xf>
    <xf numFmtId="0" fontId="19" fillId="0" borderId="0" xfId="0" applyFont="1" applyAlignment="1">
      <alignment horizontal="center"/>
    </xf>
    <xf numFmtId="0" fontId="16" fillId="0" borderId="0" xfId="0" applyFont="1" applyAlignment="1">
      <alignment horizontal="center"/>
    </xf>
    <xf numFmtId="0" fontId="11" fillId="0" borderId="0" xfId="0" applyFont="1" applyBorder="1" applyAlignment="1">
      <alignment horizontal="left"/>
    </xf>
    <xf numFmtId="173" fontId="11" fillId="0" borderId="0" xfId="0" applyNumberFormat="1" applyFont="1" applyBorder="1" applyAlignment="1">
      <alignment horizontal="left"/>
    </xf>
    <xf numFmtId="173" fontId="0" fillId="0" borderId="0" xfId="0" applyNumberFormat="1" applyFont="1" applyBorder="1" applyAlignment="1">
      <alignment horizontal="right"/>
    </xf>
    <xf numFmtId="0" fontId="28" fillId="0" borderId="0" xfId="0" applyFont="1" applyAlignment="1">
      <alignment horizontal="center"/>
    </xf>
    <xf numFmtId="0" fontId="11" fillId="0" borderId="13" xfId="0" applyFont="1" applyBorder="1" applyAlignment="1">
      <alignment horizontal="center"/>
    </xf>
    <xf numFmtId="0" fontId="0"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0" fillId="0" borderId="0" xfId="0" applyFont="1" applyAlignment="1">
      <alignment/>
    </xf>
    <xf numFmtId="0" fontId="11" fillId="0" borderId="0" xfId="0" applyFont="1" applyAlignment="1" quotePrefix="1">
      <alignment horizontal="center"/>
    </xf>
    <xf numFmtId="174" fontId="11" fillId="0" borderId="0" xfId="0" applyNumberFormat="1" applyFont="1" applyBorder="1" applyAlignment="1">
      <alignment horizontal="right"/>
    </xf>
    <xf numFmtId="14" fontId="11" fillId="0" borderId="10" xfId="0" applyNumberFormat="1" applyFont="1" applyBorder="1" applyAlignment="1">
      <alignment horizontal="right"/>
    </xf>
    <xf numFmtId="172" fontId="11" fillId="0" borderId="0" xfId="42" applyNumberFormat="1" applyFont="1" applyAlignment="1">
      <alignment horizontal="right"/>
    </xf>
    <xf numFmtId="172" fontId="11" fillId="0" borderId="0" xfId="42" applyNumberFormat="1" applyFont="1" applyAlignment="1">
      <alignment/>
    </xf>
    <xf numFmtId="172" fontId="0" fillId="0" borderId="0" xfId="0" applyNumberFormat="1" applyFont="1" applyAlignment="1">
      <alignment/>
    </xf>
    <xf numFmtId="172" fontId="11" fillId="0" borderId="0" xfId="0" applyNumberFormat="1" applyFont="1" applyAlignment="1">
      <alignment/>
    </xf>
    <xf numFmtId="172" fontId="0" fillId="0" borderId="0" xfId="0" applyNumberFormat="1" applyFont="1" applyBorder="1" applyAlignment="1">
      <alignment/>
    </xf>
    <xf numFmtId="172" fontId="11" fillId="0" borderId="14" xfId="0" applyNumberFormat="1" applyFont="1" applyBorder="1" applyAlignment="1">
      <alignment/>
    </xf>
    <xf numFmtId="174" fontId="11" fillId="0" borderId="0" xfId="0" applyNumberFormat="1" applyFont="1" applyBorder="1" applyAlignment="1" quotePrefix="1">
      <alignment horizontal="right"/>
    </xf>
    <xf numFmtId="14" fontId="11" fillId="0" borderId="0" xfId="0" applyNumberFormat="1" applyFont="1" applyBorder="1" applyAlignment="1">
      <alignment horizontal="right"/>
    </xf>
    <xf numFmtId="172" fontId="11" fillId="0" borderId="0" xfId="0" applyNumberFormat="1" applyFont="1" applyBorder="1" applyAlignment="1">
      <alignment horizontal="right"/>
    </xf>
    <xf numFmtId="0" fontId="0" fillId="0" borderId="0" xfId="0" applyFont="1" applyAlignment="1">
      <alignment horizontal="right"/>
    </xf>
    <xf numFmtId="172" fontId="11" fillId="0" borderId="0" xfId="0" applyNumberFormat="1" applyFont="1" applyBorder="1" applyAlignment="1">
      <alignment/>
    </xf>
    <xf numFmtId="0" fontId="21" fillId="0" borderId="0" xfId="0" applyFont="1" applyAlignment="1">
      <alignment/>
    </xf>
    <xf numFmtId="172" fontId="21" fillId="0" borderId="0" xfId="42" applyNumberFormat="1" applyFont="1" applyFill="1" applyBorder="1" applyAlignment="1">
      <alignment horizontal="right"/>
    </xf>
    <xf numFmtId="0" fontId="10" fillId="0" borderId="0" xfId="0" applyFont="1" applyAlignment="1">
      <alignment/>
    </xf>
    <xf numFmtId="0" fontId="22" fillId="0" borderId="0" xfId="0" applyFont="1" applyAlignment="1">
      <alignment horizontal="center"/>
    </xf>
    <xf numFmtId="0" fontId="23" fillId="0" borderId="0" xfId="0" applyFont="1" applyAlignment="1">
      <alignment/>
    </xf>
    <xf numFmtId="0" fontId="22" fillId="0" borderId="0" xfId="0" applyFont="1" applyAlignment="1">
      <alignment/>
    </xf>
    <xf numFmtId="172" fontId="23" fillId="0" borderId="0" xfId="0" applyNumberFormat="1" applyFont="1" applyBorder="1" applyAlignment="1">
      <alignment/>
    </xf>
    <xf numFmtId="14" fontId="21" fillId="0" borderId="10" xfId="0" applyNumberFormat="1" applyFont="1" applyBorder="1" applyAlignment="1">
      <alignment horizontal="right"/>
    </xf>
    <xf numFmtId="0" fontId="24" fillId="0" borderId="0" xfId="0" applyFont="1" applyAlignment="1">
      <alignment/>
    </xf>
    <xf numFmtId="172" fontId="24" fillId="0" borderId="0" xfId="0" applyNumberFormat="1" applyFont="1" applyBorder="1" applyAlignment="1">
      <alignment/>
    </xf>
    <xf numFmtId="172" fontId="21" fillId="0" borderId="14" xfId="0" applyNumberFormat="1" applyFont="1" applyBorder="1" applyAlignment="1">
      <alignment/>
    </xf>
    <xf numFmtId="172" fontId="21" fillId="0" borderId="0" xfId="0" applyNumberFormat="1" applyFont="1" applyBorder="1" applyAlignment="1">
      <alignment/>
    </xf>
    <xf numFmtId="0" fontId="25" fillId="0" borderId="0" xfId="0" applyFont="1" applyAlignment="1">
      <alignment/>
    </xf>
    <xf numFmtId="0" fontId="21" fillId="0" borderId="0" xfId="0" applyFont="1" applyAlignment="1">
      <alignment horizontal="center"/>
    </xf>
    <xf numFmtId="0" fontId="21" fillId="0" borderId="0" xfId="0" applyFont="1" applyBorder="1" applyAlignment="1">
      <alignment horizontal="center"/>
    </xf>
    <xf numFmtId="172" fontId="21" fillId="0" borderId="0" xfId="0" applyNumberFormat="1" applyFont="1" applyBorder="1" applyAlignment="1">
      <alignment horizontal="center"/>
    </xf>
    <xf numFmtId="0" fontId="11" fillId="0" borderId="10" xfId="0" applyFont="1" applyBorder="1" applyAlignment="1">
      <alignment horizontal="center" vertical="center" wrapText="1"/>
    </xf>
    <xf numFmtId="0" fontId="21" fillId="0" borderId="10" xfId="0" applyFont="1" applyBorder="1" applyAlignment="1">
      <alignment horizontal="center"/>
    </xf>
    <xf numFmtId="172" fontId="21" fillId="0" borderId="10" xfId="0" applyNumberFormat="1" applyFont="1" applyBorder="1" applyAlignment="1">
      <alignment horizontal="center"/>
    </xf>
    <xf numFmtId="0" fontId="0" fillId="0" borderId="0" xfId="0" applyFont="1" applyBorder="1" applyAlignment="1" quotePrefix="1">
      <alignment/>
    </xf>
    <xf numFmtId="172" fontId="11" fillId="0" borderId="0" xfId="42" applyNumberFormat="1" applyFont="1" applyBorder="1" applyAlignment="1">
      <alignment/>
    </xf>
    <xf numFmtId="172" fontId="0" fillId="0" borderId="0" xfId="42" applyNumberFormat="1" applyFont="1" applyAlignment="1">
      <alignment/>
    </xf>
    <xf numFmtId="172" fontId="0" fillId="0" borderId="0" xfId="42" applyNumberFormat="1" applyFont="1" applyBorder="1" applyAlignment="1">
      <alignment/>
    </xf>
    <xf numFmtId="0" fontId="21" fillId="0" borderId="0" xfId="0" applyFont="1" applyAlignment="1" quotePrefix="1">
      <alignment horizontal="center"/>
    </xf>
    <xf numFmtId="172" fontId="0" fillId="0" borderId="0" xfId="42" applyNumberFormat="1" applyFont="1" applyFill="1" applyBorder="1" applyAlignment="1">
      <alignment/>
    </xf>
    <xf numFmtId="0" fontId="23" fillId="0" borderId="0" xfId="0" applyFont="1" applyAlignment="1">
      <alignment horizontal="center"/>
    </xf>
    <xf numFmtId="0" fontId="11" fillId="0" borderId="0" xfId="0" applyFont="1" applyBorder="1" applyAlignment="1" quotePrefix="1">
      <alignment horizontal="center"/>
    </xf>
    <xf numFmtId="0" fontId="11" fillId="0" borderId="0" xfId="0" applyFont="1" applyBorder="1" applyAlignment="1" quotePrefix="1">
      <alignment/>
    </xf>
    <xf numFmtId="174" fontId="11" fillId="0" borderId="0" xfId="0" applyNumberFormat="1" applyFont="1" applyBorder="1" applyAlignment="1">
      <alignment horizontal="center"/>
    </xf>
    <xf numFmtId="0" fontId="26" fillId="0" borderId="0" xfId="0" applyFont="1" applyAlignment="1">
      <alignment horizontal="center"/>
    </xf>
    <xf numFmtId="14" fontId="11" fillId="0" borderId="10" xfId="0" applyNumberFormat="1" applyFont="1" applyBorder="1" applyAlignment="1">
      <alignment horizontal="center"/>
    </xf>
    <xf numFmtId="173" fontId="0" fillId="0" borderId="0" xfId="42" applyNumberFormat="1" applyFont="1" applyAlignment="1">
      <alignment horizontal="right"/>
    </xf>
    <xf numFmtId="172" fontId="0" fillId="0" borderId="0" xfId="0" applyNumberFormat="1" applyFont="1" applyBorder="1" applyAlignment="1">
      <alignment horizontal="right"/>
    </xf>
    <xf numFmtId="0" fontId="24" fillId="0" borderId="0" xfId="0" applyFont="1" applyAlignment="1">
      <alignment horizontal="center"/>
    </xf>
    <xf numFmtId="14" fontId="0" fillId="0" borderId="0" xfId="0" applyNumberFormat="1" applyFont="1" applyBorder="1" applyAlignment="1">
      <alignment horizontal="right"/>
    </xf>
    <xf numFmtId="0" fontId="0" fillId="0" borderId="0" xfId="0" applyFont="1" applyFill="1" applyAlignment="1">
      <alignment wrapText="1"/>
    </xf>
    <xf numFmtId="172" fontId="24" fillId="0" borderId="0" xfId="0" applyNumberFormat="1" applyFont="1" applyAlignment="1">
      <alignment/>
    </xf>
    <xf numFmtId="0" fontId="11" fillId="0" borderId="10" xfId="0" applyFont="1" applyBorder="1" applyAlignment="1">
      <alignment horizontal="center"/>
    </xf>
    <xf numFmtId="0" fontId="11" fillId="0" borderId="10" xfId="0" applyFont="1" applyBorder="1" applyAlignment="1">
      <alignment/>
    </xf>
    <xf numFmtId="174" fontId="11" fillId="0" borderId="10" xfId="0" applyNumberFormat="1" applyFont="1" applyBorder="1" applyAlignment="1">
      <alignment horizontal="center"/>
    </xf>
    <xf numFmtId="172" fontId="11" fillId="0" borderId="10" xfId="0" applyNumberFormat="1" applyFont="1" applyBorder="1" applyAlignment="1">
      <alignment horizontal="center"/>
    </xf>
    <xf numFmtId="0" fontId="10" fillId="0" borderId="0" xfId="0" applyFont="1" applyBorder="1" applyAlignment="1" quotePrefix="1">
      <alignment horizontal="center"/>
    </xf>
    <xf numFmtId="0" fontId="21" fillId="0" borderId="0" xfId="0" applyFont="1" applyBorder="1" applyAlignment="1">
      <alignment/>
    </xf>
    <xf numFmtId="172" fontId="0" fillId="0" borderId="0" xfId="42" applyNumberFormat="1" applyFont="1" applyBorder="1" applyAlignment="1" quotePrefix="1">
      <alignment horizontal="right"/>
    </xf>
    <xf numFmtId="0" fontId="10" fillId="0" borderId="0" xfId="0" applyFont="1" applyBorder="1" applyAlignment="1">
      <alignment/>
    </xf>
    <xf numFmtId="0" fontId="10" fillId="0" borderId="0" xfId="0" applyFont="1" applyAlignment="1" quotePrefix="1">
      <alignment horizontal="center"/>
    </xf>
    <xf numFmtId="172" fontId="10" fillId="0" borderId="0" xfId="42" applyNumberFormat="1" applyFont="1" applyBorder="1" applyAlignment="1">
      <alignment/>
    </xf>
    <xf numFmtId="172" fontId="10" fillId="0" borderId="0" xfId="0" applyNumberFormat="1" applyFont="1" applyAlignment="1">
      <alignment/>
    </xf>
    <xf numFmtId="172" fontId="16" fillId="0" borderId="0" xfId="42" applyNumberFormat="1" applyFont="1" applyBorder="1" applyAlignment="1">
      <alignment/>
    </xf>
    <xf numFmtId="172" fontId="0" fillId="0" borderId="0" xfId="42" applyNumberFormat="1" applyFont="1" applyFill="1" applyAlignment="1">
      <alignment/>
    </xf>
    <xf numFmtId="37" fontId="24" fillId="0" borderId="0" xfId="0" applyNumberFormat="1" applyFont="1" applyBorder="1" applyAlignment="1">
      <alignment horizontal="right"/>
    </xf>
    <xf numFmtId="172" fontId="24" fillId="0" borderId="0" xfId="0" applyNumberFormat="1" applyFont="1" applyBorder="1" applyAlignment="1">
      <alignment horizontal="right"/>
    </xf>
    <xf numFmtId="172" fontId="21" fillId="0" borderId="14" xfId="0" applyNumberFormat="1" applyFont="1" applyBorder="1" applyAlignment="1">
      <alignment horizontal="right"/>
    </xf>
    <xf numFmtId="0" fontId="0" fillId="0" borderId="0" xfId="0" applyFont="1" applyAlignment="1" quotePrefix="1">
      <alignment horizontal="center"/>
    </xf>
    <xf numFmtId="3" fontId="0" fillId="0" borderId="0" xfId="0" applyNumberFormat="1" applyFont="1" applyBorder="1" applyAlignment="1">
      <alignment/>
    </xf>
    <xf numFmtId="172" fontId="11" fillId="0" borderId="11" xfId="0" applyNumberFormat="1" applyFont="1" applyBorder="1" applyAlignment="1">
      <alignment/>
    </xf>
    <xf numFmtId="0" fontId="23" fillId="0" borderId="0" xfId="0" applyFont="1" applyAlignment="1" quotePrefix="1">
      <alignment horizontal="center"/>
    </xf>
    <xf numFmtId="172" fontId="11" fillId="0" borderId="14" xfId="42" applyNumberFormat="1" applyFont="1" applyBorder="1" applyAlignment="1">
      <alignment/>
    </xf>
    <xf numFmtId="0" fontId="11" fillId="0" borderId="10" xfId="0" applyFont="1" applyBorder="1" applyAlignment="1">
      <alignment horizontal="left"/>
    </xf>
    <xf numFmtId="0" fontId="0" fillId="0" borderId="0" xfId="0" applyFont="1" applyBorder="1" applyAlignment="1">
      <alignment horizontal="center" wrapText="1"/>
    </xf>
    <xf numFmtId="0" fontId="0" fillId="0" borderId="0" xfId="0" applyFont="1" applyAlignment="1">
      <alignment wrapText="1"/>
    </xf>
    <xf numFmtId="172" fontId="24" fillId="0" borderId="0" xfId="42" applyNumberFormat="1" applyFont="1" applyBorder="1" applyAlignment="1">
      <alignment horizontal="right"/>
    </xf>
    <xf numFmtId="172" fontId="11" fillId="0" borderId="0" xfId="42" applyNumberFormat="1" applyFont="1" applyBorder="1" applyAlignment="1">
      <alignment/>
    </xf>
    <xf numFmtId="172" fontId="11" fillId="0" borderId="0" xfId="0" applyNumberFormat="1" applyFont="1" applyBorder="1" applyAlignment="1">
      <alignment horizontal="center"/>
    </xf>
    <xf numFmtId="172" fontId="24" fillId="0" borderId="0" xfId="42" applyNumberFormat="1" applyFont="1" applyFill="1" applyBorder="1" applyAlignment="1">
      <alignment horizontal="right"/>
    </xf>
    <xf numFmtId="172" fontId="24" fillId="0" borderId="0" xfId="42" applyNumberFormat="1" applyFont="1" applyAlignment="1">
      <alignment/>
    </xf>
    <xf numFmtId="172" fontId="24" fillId="0" borderId="0" xfId="42" applyNumberFormat="1" applyFont="1" applyAlignment="1">
      <alignment horizontal="right"/>
    </xf>
    <xf numFmtId="14" fontId="21" fillId="0" borderId="0" xfId="0" applyNumberFormat="1" applyFont="1" applyBorder="1" applyAlignment="1">
      <alignment horizontal="right"/>
    </xf>
    <xf numFmtId="0" fontId="24" fillId="0" borderId="0" xfId="0" applyFont="1" applyAlignment="1">
      <alignment wrapText="1"/>
    </xf>
    <xf numFmtId="3" fontId="21" fillId="0" borderId="0" xfId="0" applyNumberFormat="1" applyFont="1" applyAlignment="1">
      <alignment horizontal="right" wrapText="1"/>
    </xf>
    <xf numFmtId="172" fontId="21" fillId="0" borderId="14" xfId="42" applyNumberFormat="1" applyFont="1" applyBorder="1" applyAlignment="1">
      <alignment/>
    </xf>
    <xf numFmtId="172" fontId="23" fillId="0" borderId="0" xfId="42" applyNumberFormat="1" applyFont="1" applyBorder="1" applyAlignment="1">
      <alignment/>
    </xf>
    <xf numFmtId="172" fontId="21" fillId="0" borderId="0" xfId="42" applyNumberFormat="1" applyFont="1" applyBorder="1" applyAlignment="1">
      <alignment/>
    </xf>
    <xf numFmtId="172" fontId="10" fillId="0" borderId="0" xfId="0" applyNumberFormat="1" applyFont="1" applyAlignment="1">
      <alignment/>
    </xf>
    <xf numFmtId="172" fontId="16" fillId="0" borderId="0" xfId="0" applyNumberFormat="1" applyFont="1" applyAlignment="1">
      <alignment/>
    </xf>
    <xf numFmtId="3" fontId="0" fillId="0" borderId="0" xfId="0" applyNumberFormat="1" applyFont="1" applyAlignment="1">
      <alignment horizontal="right" wrapText="1"/>
    </xf>
    <xf numFmtId="3" fontId="16" fillId="0" borderId="0" xfId="0" applyNumberFormat="1" applyFont="1" applyAlignment="1">
      <alignment horizontal="right" wrapText="1"/>
    </xf>
    <xf numFmtId="172" fontId="22" fillId="0" borderId="0" xfId="0" applyNumberFormat="1" applyFont="1" applyAlignment="1">
      <alignment/>
    </xf>
    <xf numFmtId="172" fontId="11" fillId="0" borderId="11" xfId="42" applyNumberFormat="1" applyFont="1" applyBorder="1" applyAlignment="1">
      <alignment/>
    </xf>
    <xf numFmtId="0" fontId="11" fillId="0" borderId="15" xfId="0" applyFont="1" applyBorder="1" applyAlignment="1">
      <alignment horizontal="center"/>
    </xf>
    <xf numFmtId="174" fontId="11" fillId="0" borderId="15" xfId="0" applyNumberFormat="1" applyFont="1" applyBorder="1" applyAlignment="1">
      <alignment horizontal="right"/>
    </xf>
    <xf numFmtId="0" fontId="11" fillId="0" borderId="16" xfId="0" applyFont="1" applyBorder="1" applyAlignment="1">
      <alignment horizontal="center"/>
    </xf>
    <xf numFmtId="0" fontId="11" fillId="0" borderId="17" xfId="0" applyFont="1" applyBorder="1" applyAlignment="1">
      <alignment horizontal="center"/>
    </xf>
    <xf numFmtId="172" fontId="11" fillId="0" borderId="17" xfId="0" applyNumberFormat="1" applyFont="1" applyBorder="1" applyAlignment="1">
      <alignment horizontal="right"/>
    </xf>
    <xf numFmtId="174" fontId="11" fillId="0" borderId="17" xfId="0" applyNumberFormat="1" applyFont="1" applyBorder="1" applyAlignment="1">
      <alignment horizontal="right"/>
    </xf>
    <xf numFmtId="0" fontId="11" fillId="0" borderId="16" xfId="0" applyFont="1" applyBorder="1" applyAlignment="1">
      <alignment/>
    </xf>
    <xf numFmtId="0" fontId="0" fillId="0" borderId="18" xfId="0" applyFont="1" applyBorder="1" applyAlignment="1">
      <alignment/>
    </xf>
    <xf numFmtId="172" fontId="11" fillId="0" borderId="19" xfId="0" applyNumberFormat="1" applyFont="1" applyBorder="1" applyAlignment="1">
      <alignment/>
    </xf>
    <xf numFmtId="174" fontId="11" fillId="0" borderId="19" xfId="0" applyNumberFormat="1" applyFont="1" applyBorder="1" applyAlignment="1">
      <alignment horizontal="right"/>
    </xf>
    <xf numFmtId="0" fontId="10" fillId="0" borderId="16" xfId="0" applyFont="1" applyBorder="1" applyAlignment="1">
      <alignment/>
    </xf>
    <xf numFmtId="0" fontId="0" fillId="0" borderId="16" xfId="0" applyFont="1" applyBorder="1" applyAlignment="1">
      <alignment/>
    </xf>
    <xf numFmtId="0" fontId="0" fillId="0" borderId="18" xfId="0" applyFont="1" applyBorder="1" applyAlignment="1">
      <alignment horizontal="center"/>
    </xf>
    <xf numFmtId="171" fontId="0" fillId="0" borderId="19" xfId="42" applyFont="1" applyBorder="1" applyAlignment="1">
      <alignment horizontal="right"/>
    </xf>
    <xf numFmtId="172" fontId="0" fillId="0" borderId="19" xfId="0" applyNumberFormat="1" applyFont="1" applyBorder="1" applyAlignment="1">
      <alignment horizontal="right"/>
    </xf>
    <xf numFmtId="172" fontId="11" fillId="0" borderId="19" xfId="0" applyNumberFormat="1" applyFont="1" applyBorder="1" applyAlignment="1">
      <alignment horizontal="right"/>
    </xf>
    <xf numFmtId="0" fontId="0" fillId="0" borderId="19" xfId="0" applyFont="1" applyBorder="1" applyAlignment="1">
      <alignment horizontal="right"/>
    </xf>
    <xf numFmtId="171" fontId="0" fillId="0" borderId="19" xfId="0" applyNumberFormat="1" applyFont="1" applyBorder="1" applyAlignment="1">
      <alignment horizontal="right"/>
    </xf>
    <xf numFmtId="171" fontId="0" fillId="0" borderId="19" xfId="42" applyFont="1" applyBorder="1" applyAlignment="1">
      <alignment horizontal="right" wrapText="1"/>
    </xf>
    <xf numFmtId="10" fontId="0" fillId="0" borderId="19" xfId="0" applyNumberFormat="1" applyFont="1" applyBorder="1" applyAlignment="1">
      <alignment horizontal="right"/>
    </xf>
    <xf numFmtId="171" fontId="0" fillId="0" borderId="18" xfId="42" applyFont="1" applyBorder="1" applyAlignment="1">
      <alignment horizontal="right" wrapText="1"/>
    </xf>
    <xf numFmtId="0" fontId="11" fillId="0" borderId="20" xfId="0" applyFont="1" applyBorder="1" applyAlignment="1">
      <alignment/>
    </xf>
    <xf numFmtId="0" fontId="0" fillId="0" borderId="10" xfId="0" applyFont="1" applyBorder="1" applyAlignment="1">
      <alignment/>
    </xf>
    <xf numFmtId="0" fontId="0" fillId="0" borderId="21" xfId="0" applyFont="1" applyBorder="1" applyAlignment="1">
      <alignment horizontal="center"/>
    </xf>
    <xf numFmtId="172" fontId="11" fillId="0" borderId="21" xfId="0" applyNumberFormat="1" applyFont="1" applyBorder="1" applyAlignment="1">
      <alignment/>
    </xf>
    <xf numFmtId="171" fontId="0" fillId="0" borderId="21" xfId="42" applyFont="1" applyBorder="1" applyAlignment="1">
      <alignment horizontal="right" wrapText="1"/>
    </xf>
    <xf numFmtId="171" fontId="0" fillId="0" borderId="0" xfId="42" applyFont="1" applyBorder="1" applyAlignment="1">
      <alignment horizontal="right" wrapText="1"/>
    </xf>
    <xf numFmtId="0" fontId="16" fillId="0" borderId="0" xfId="0" applyFont="1" applyAlignment="1">
      <alignment horizontal="right"/>
    </xf>
    <xf numFmtId="0" fontId="0" fillId="0" borderId="16" xfId="0" applyFont="1" applyBorder="1" applyAlignment="1">
      <alignment horizontal="left"/>
    </xf>
    <xf numFmtId="173" fontId="0" fillId="0" borderId="18" xfId="0" applyNumberFormat="1" applyFont="1" applyBorder="1" applyAlignment="1">
      <alignment horizontal="right"/>
    </xf>
    <xf numFmtId="173" fontId="0" fillId="0" borderId="19" xfId="0" applyNumberFormat="1" applyFont="1" applyBorder="1" applyAlignment="1">
      <alignment horizontal="right"/>
    </xf>
    <xf numFmtId="3" fontId="0" fillId="0" borderId="19" xfId="0" applyNumberFormat="1" applyFont="1" applyBorder="1" applyAlignment="1">
      <alignment horizontal="right"/>
    </xf>
    <xf numFmtId="175" fontId="0" fillId="0" borderId="0" xfId="0" applyNumberFormat="1" applyFont="1" applyAlignment="1">
      <alignment/>
    </xf>
    <xf numFmtId="0" fontId="0" fillId="0" borderId="20" xfId="0" applyFont="1" applyBorder="1" applyAlignment="1">
      <alignment horizontal="left"/>
    </xf>
    <xf numFmtId="0" fontId="0" fillId="0" borderId="21" xfId="0" applyFont="1" applyBorder="1" applyAlignment="1">
      <alignment/>
    </xf>
    <xf numFmtId="0" fontId="0" fillId="0" borderId="22" xfId="0" applyFont="1" applyBorder="1" applyAlignment="1">
      <alignment/>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0" fillId="0" borderId="16" xfId="0" applyFont="1" applyBorder="1" applyAlignment="1">
      <alignment/>
    </xf>
    <xf numFmtId="173" fontId="0" fillId="0" borderId="16" xfId="0" applyNumberFormat="1" applyFont="1" applyBorder="1" applyAlignment="1">
      <alignment/>
    </xf>
    <xf numFmtId="0" fontId="0" fillId="0" borderId="18" xfId="0" applyFont="1" applyBorder="1" applyAlignment="1">
      <alignment horizontal="right"/>
    </xf>
    <xf numFmtId="0" fontId="16" fillId="0" borderId="16" xfId="0" applyFont="1" applyBorder="1" applyAlignment="1">
      <alignment/>
    </xf>
    <xf numFmtId="0" fontId="27" fillId="0" borderId="0" xfId="0" applyFont="1" applyAlignment="1">
      <alignment/>
    </xf>
    <xf numFmtId="0" fontId="11" fillId="0" borderId="11" xfId="0" applyFont="1" applyBorder="1" applyAlignment="1">
      <alignment/>
    </xf>
    <xf numFmtId="3" fontId="0" fillId="0" borderId="0" xfId="0" applyNumberFormat="1" applyFont="1" applyAlignment="1">
      <alignment horizontal="left"/>
    </xf>
    <xf numFmtId="3" fontId="0" fillId="0" borderId="0" xfId="0" applyNumberFormat="1" applyFont="1" applyAlignment="1">
      <alignment/>
    </xf>
    <xf numFmtId="0" fontId="11" fillId="0" borderId="0" xfId="0" applyFont="1" applyAlignment="1">
      <alignment horizontal="right"/>
    </xf>
    <xf numFmtId="0" fontId="10" fillId="0" borderId="0" xfId="0" applyFont="1" applyAlignment="1">
      <alignment horizontal="right"/>
    </xf>
    <xf numFmtId="0" fontId="28" fillId="0" borderId="0" xfId="0" applyFont="1" applyAlignment="1">
      <alignment/>
    </xf>
    <xf numFmtId="0" fontId="29" fillId="0" borderId="0" xfId="0" applyFont="1" applyAlignment="1">
      <alignment/>
    </xf>
    <xf numFmtId="0" fontId="29" fillId="0" borderId="0" xfId="0" applyFont="1" applyAlignment="1">
      <alignment horizontal="center"/>
    </xf>
    <xf numFmtId="0" fontId="30" fillId="0" borderId="0" xfId="0" applyFont="1" applyAlignment="1">
      <alignment/>
    </xf>
    <xf numFmtId="0" fontId="29" fillId="0" borderId="0" xfId="0" applyFont="1" applyAlignment="1">
      <alignment/>
    </xf>
    <xf numFmtId="173" fontId="29" fillId="0" borderId="0" xfId="0" applyNumberFormat="1" applyFont="1" applyAlignment="1">
      <alignment/>
    </xf>
    <xf numFmtId="0" fontId="28" fillId="0" borderId="15" xfId="0" applyFont="1" applyBorder="1" applyAlignment="1">
      <alignment horizontal="center"/>
    </xf>
    <xf numFmtId="173" fontId="28" fillId="0" borderId="15" xfId="0" applyNumberFormat="1" applyFont="1" applyBorder="1" applyAlignment="1">
      <alignment horizontal="center"/>
    </xf>
    <xf numFmtId="14" fontId="28" fillId="0" borderId="15" xfId="0" applyNumberFormat="1" applyFont="1" applyBorder="1" applyAlignment="1" quotePrefix="1">
      <alignment horizontal="center"/>
    </xf>
    <xf numFmtId="0" fontId="29" fillId="0" borderId="15" xfId="0" applyFont="1" applyBorder="1" applyAlignment="1">
      <alignment/>
    </xf>
    <xf numFmtId="173" fontId="29" fillId="0" borderId="15" xfId="0" applyNumberFormat="1" applyFont="1" applyBorder="1" applyAlignment="1">
      <alignment/>
    </xf>
    <xf numFmtId="0" fontId="11" fillId="0" borderId="15" xfId="0" applyFont="1" applyBorder="1" applyAlignment="1">
      <alignment/>
    </xf>
    <xf numFmtId="173" fontId="11" fillId="0" borderId="15" xfId="0" applyNumberFormat="1" applyFont="1" applyBorder="1" applyAlignment="1">
      <alignment/>
    </xf>
    <xf numFmtId="0" fontId="0" fillId="0" borderId="15" xfId="0" applyFont="1" applyBorder="1" applyAlignment="1">
      <alignment/>
    </xf>
    <xf numFmtId="0" fontId="0" fillId="0" borderId="15" xfId="0" applyFont="1" applyBorder="1" applyAlignment="1">
      <alignment horizontal="center"/>
    </xf>
    <xf numFmtId="173" fontId="0" fillId="0" borderId="15" xfId="0" applyNumberFormat="1" applyFont="1" applyBorder="1" applyAlignment="1">
      <alignment/>
    </xf>
    <xf numFmtId="37" fontId="0" fillId="0" borderId="15" xfId="0" applyNumberFormat="1" applyFont="1" applyBorder="1" applyAlignment="1">
      <alignment/>
    </xf>
    <xf numFmtId="37" fontId="11" fillId="0" borderId="15" xfId="0" applyNumberFormat="1" applyFont="1" applyBorder="1" applyAlignment="1">
      <alignment/>
    </xf>
    <xf numFmtId="0" fontId="0" fillId="0" borderId="15" xfId="0" applyBorder="1" applyAlignment="1">
      <alignment/>
    </xf>
    <xf numFmtId="0" fontId="0" fillId="0" borderId="15" xfId="0" applyBorder="1" applyAlignment="1">
      <alignment horizontal="center"/>
    </xf>
    <xf numFmtId="173" fontId="0" fillId="0" borderId="15" xfId="0" applyNumberFormat="1" applyBorder="1" applyAlignment="1">
      <alignment/>
    </xf>
    <xf numFmtId="0" fontId="29" fillId="0" borderId="0" xfId="0" applyFont="1" applyBorder="1" applyAlignment="1">
      <alignment/>
    </xf>
    <xf numFmtId="173" fontId="0" fillId="0" borderId="0" xfId="0" applyNumberFormat="1" applyBorder="1" applyAlignment="1">
      <alignment/>
    </xf>
    <xf numFmtId="173" fontId="29" fillId="0" borderId="0" xfId="0" applyNumberFormat="1" applyFont="1" applyBorder="1" applyAlignment="1">
      <alignment/>
    </xf>
    <xf numFmtId="0" fontId="28" fillId="0" borderId="0" xfId="0" applyFont="1" applyBorder="1" applyAlignment="1">
      <alignment/>
    </xf>
    <xf numFmtId="0" fontId="28" fillId="0" borderId="0" xfId="0" applyFont="1" applyFill="1" applyBorder="1" applyAlignment="1">
      <alignment/>
    </xf>
    <xf numFmtId="0" fontId="29" fillId="0" borderId="0" xfId="0" applyFont="1" applyAlignment="1">
      <alignment/>
    </xf>
    <xf numFmtId="172" fontId="1" fillId="0" borderId="0" xfId="0" applyNumberFormat="1"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171" fontId="7" fillId="0" borderId="0" xfId="0" applyNumberFormat="1" applyFont="1" applyAlignment="1">
      <alignment horizontal="center"/>
    </xf>
    <xf numFmtId="0" fontId="9" fillId="0" borderId="0" xfId="0" applyFont="1" applyBorder="1" applyAlignment="1">
      <alignment horizontal="right"/>
    </xf>
    <xf numFmtId="0" fontId="7" fillId="0" borderId="0" xfId="0" applyFont="1" applyBorder="1" applyAlignment="1">
      <alignment horizontal="center" vertical="center"/>
    </xf>
    <xf numFmtId="171" fontId="7" fillId="0" borderId="10" xfId="42" applyFont="1" applyBorder="1" applyAlignment="1">
      <alignment horizontal="center" vertical="center"/>
    </xf>
    <xf numFmtId="0" fontId="13" fillId="0" borderId="0" xfId="0" applyFont="1" applyFill="1" applyBorder="1" applyAlignment="1">
      <alignment horizontal="center"/>
    </xf>
    <xf numFmtId="0" fontId="15" fillId="0" borderId="0" xfId="0" applyFont="1" applyAlignment="1">
      <alignment horizontal="center"/>
    </xf>
    <xf numFmtId="0" fontId="11" fillId="0" borderId="0" xfId="0" applyFont="1" applyAlignment="1">
      <alignment horizontal="center"/>
    </xf>
    <xf numFmtId="171" fontId="11" fillId="0" borderId="10" xfId="42" applyFont="1" applyBorder="1" applyAlignment="1">
      <alignment horizontal="center" vertical="center"/>
    </xf>
    <xf numFmtId="171" fontId="16" fillId="0" borderId="0" xfId="42" applyFont="1" applyAlignment="1">
      <alignment horizontal="center"/>
    </xf>
    <xf numFmtId="0" fontId="10" fillId="0" borderId="0" xfId="0" applyFont="1" applyAlignment="1">
      <alignment horizontal="center"/>
    </xf>
    <xf numFmtId="172" fontId="10" fillId="0" borderId="0" xfId="42" applyNumberFormat="1" applyFont="1" applyAlignment="1">
      <alignment horizontal="center"/>
    </xf>
    <xf numFmtId="0" fontId="28" fillId="0" borderId="0" xfId="0" applyFont="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11" fillId="0" borderId="25" xfId="0" applyFont="1" applyBorder="1" applyAlignment="1">
      <alignment horizontal="center"/>
    </xf>
    <xf numFmtId="0" fontId="19" fillId="0" borderId="0" xfId="0" applyFont="1" applyAlignment="1">
      <alignment horizontal="center"/>
    </xf>
    <xf numFmtId="174" fontId="11"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9"/>
  <sheetViews>
    <sheetView zoomScalePageLayoutView="0" workbookViewId="0" topLeftCell="A28">
      <selection activeCell="D18" sqref="D18:G51"/>
    </sheetView>
  </sheetViews>
  <sheetFormatPr defaultColWidth="9.140625" defaultRowHeight="12.75"/>
  <cols>
    <col min="3" max="3" width="45.140625" style="0" customWidth="1"/>
    <col min="5" max="5" width="14.57421875" style="0" customWidth="1"/>
    <col min="6" max="6" width="21.00390625" style="0" customWidth="1"/>
    <col min="7" max="7" width="24.57421875" style="0" customWidth="1"/>
  </cols>
  <sheetData>
    <row r="1" spans="1:7" ht="12.75">
      <c r="A1" s="1" t="s">
        <v>0</v>
      </c>
      <c r="B1" s="2"/>
      <c r="C1" s="3"/>
      <c r="D1" s="2"/>
      <c r="E1" s="304"/>
      <c r="F1" s="304"/>
      <c r="G1" s="304"/>
    </row>
    <row r="2" spans="1:7" ht="12.75">
      <c r="A2" s="4" t="s">
        <v>1</v>
      </c>
      <c r="B2" s="2"/>
      <c r="C2" s="3"/>
      <c r="D2" s="5"/>
      <c r="G2" s="6" t="s">
        <v>2</v>
      </c>
    </row>
    <row r="3" spans="1:7" ht="12.75">
      <c r="A3" s="4" t="s">
        <v>3</v>
      </c>
      <c r="B3" s="2"/>
      <c r="F3" s="7"/>
      <c r="G3" s="8" t="s">
        <v>4</v>
      </c>
    </row>
    <row r="4" spans="1:7" ht="15.75">
      <c r="A4" s="9"/>
      <c r="B4" s="10"/>
      <c r="C4" s="10"/>
      <c r="D4" s="9"/>
      <c r="E4" s="11"/>
      <c r="F4" s="9"/>
      <c r="G4" s="11"/>
    </row>
    <row r="5" spans="1:7" ht="15.75">
      <c r="A5" s="12"/>
      <c r="B5" s="13"/>
      <c r="C5" s="13"/>
      <c r="D5" s="12"/>
      <c r="E5" s="14"/>
      <c r="F5" s="12"/>
      <c r="G5" s="14"/>
    </row>
    <row r="6" spans="1:7" ht="12.75">
      <c r="A6" s="15"/>
      <c r="B6" s="16"/>
      <c r="C6" s="16"/>
      <c r="D6" s="15"/>
      <c r="E6" s="5"/>
      <c r="F6" s="15"/>
      <c r="G6" s="17" t="s">
        <v>5</v>
      </c>
    </row>
    <row r="7" spans="1:7" ht="12.75">
      <c r="A7" s="18"/>
      <c r="B7" s="19"/>
      <c r="C7" s="19"/>
      <c r="D7" s="18"/>
      <c r="E7" s="20"/>
      <c r="F7" s="18"/>
      <c r="G7" s="21" t="s">
        <v>6</v>
      </c>
    </row>
    <row r="8" spans="1:7" ht="12.75">
      <c r="A8" s="18"/>
      <c r="B8" s="19"/>
      <c r="C8" s="19"/>
      <c r="D8" s="18"/>
      <c r="E8" s="20"/>
      <c r="F8" s="18"/>
      <c r="G8" s="22" t="s">
        <v>7</v>
      </c>
    </row>
    <row r="9" spans="1:7" ht="18.75">
      <c r="A9" s="305" t="s">
        <v>8</v>
      </c>
      <c r="B9" s="305"/>
      <c r="C9" s="305"/>
      <c r="D9" s="305"/>
      <c r="E9" s="305"/>
      <c r="F9" s="305"/>
      <c r="G9" s="305"/>
    </row>
    <row r="10" spans="1:7" ht="15.75">
      <c r="A10" s="306" t="s">
        <v>9</v>
      </c>
      <c r="B10" s="306"/>
      <c r="C10" s="306"/>
      <c r="D10" s="306"/>
      <c r="E10" s="306"/>
      <c r="F10" s="306"/>
      <c r="G10" s="306"/>
    </row>
    <row r="11" spans="1:7" ht="15.75">
      <c r="A11" s="307" t="s">
        <v>10</v>
      </c>
      <c r="B11" s="307"/>
      <c r="C11" s="307"/>
      <c r="D11" s="307"/>
      <c r="E11" s="307"/>
      <c r="F11" s="307"/>
      <c r="G11" s="307"/>
    </row>
    <row r="12" spans="1:7" ht="15.75">
      <c r="A12" s="308" t="s">
        <v>11</v>
      </c>
      <c r="B12" s="306"/>
      <c r="C12" s="306"/>
      <c r="D12" s="306"/>
      <c r="E12" s="306"/>
      <c r="F12" s="306"/>
      <c r="G12" s="306"/>
    </row>
    <row r="13" spans="1:7" ht="15.75">
      <c r="A13" s="309" t="s">
        <v>12</v>
      </c>
      <c r="B13" s="309"/>
      <c r="C13" s="309"/>
      <c r="D13" s="309"/>
      <c r="E13" s="309"/>
      <c r="F13" s="309"/>
      <c r="G13" s="309"/>
    </row>
    <row r="14" spans="1:7" ht="15.75">
      <c r="A14" s="23" t="s">
        <v>13</v>
      </c>
      <c r="B14" s="310" t="s">
        <v>14</v>
      </c>
      <c r="C14" s="310"/>
      <c r="D14" s="23" t="s">
        <v>15</v>
      </c>
      <c r="E14" s="24" t="s">
        <v>16</v>
      </c>
      <c r="F14" s="311" t="s">
        <v>17</v>
      </c>
      <c r="G14" s="311"/>
    </row>
    <row r="15" spans="1:7" ht="16.5" thickBot="1">
      <c r="A15" s="25"/>
      <c r="B15" s="26"/>
      <c r="C15" s="26"/>
      <c r="D15" s="27" t="s">
        <v>18</v>
      </c>
      <c r="E15" s="28" t="s">
        <v>19</v>
      </c>
      <c r="F15" s="29" t="s">
        <v>20</v>
      </c>
      <c r="G15" s="29" t="s">
        <v>21</v>
      </c>
    </row>
    <row r="16" spans="1:7" ht="16.5" thickTop="1">
      <c r="A16" s="12"/>
      <c r="B16" s="30"/>
      <c r="C16" s="31"/>
      <c r="D16" s="30"/>
      <c r="E16" s="32"/>
      <c r="F16" s="33"/>
      <c r="G16" s="34"/>
    </row>
    <row r="17" spans="1:7" ht="15.75">
      <c r="A17" s="31" t="s">
        <v>22</v>
      </c>
      <c r="B17" s="35" t="s">
        <v>23</v>
      </c>
      <c r="C17" s="35"/>
      <c r="D17" s="13"/>
      <c r="E17" s="13"/>
      <c r="F17" s="13"/>
      <c r="G17" s="13"/>
    </row>
    <row r="18" spans="1:7" ht="15.75">
      <c r="A18" s="36">
        <v>1</v>
      </c>
      <c r="B18" s="12" t="s">
        <v>24</v>
      </c>
      <c r="C18" s="12"/>
      <c r="D18" s="37" t="s">
        <v>25</v>
      </c>
      <c r="E18" s="38"/>
      <c r="F18" s="39">
        <v>74841746724</v>
      </c>
      <c r="G18" s="39">
        <v>60765854570</v>
      </c>
    </row>
    <row r="19" spans="1:7" ht="15.75">
      <c r="A19" s="36">
        <v>2</v>
      </c>
      <c r="B19" s="12" t="s">
        <v>26</v>
      </c>
      <c r="C19" s="12"/>
      <c r="D19" s="37" t="s">
        <v>27</v>
      </c>
      <c r="E19" s="38"/>
      <c r="F19" s="39">
        <v>-20287166066</v>
      </c>
      <c r="G19" s="39">
        <v>-5135615036</v>
      </c>
    </row>
    <row r="20" spans="1:7" ht="15.75">
      <c r="A20" s="36">
        <v>3</v>
      </c>
      <c r="B20" s="12" t="s">
        <v>28</v>
      </c>
      <c r="C20" s="12"/>
      <c r="D20" s="37" t="s">
        <v>29</v>
      </c>
      <c r="E20" s="38"/>
      <c r="F20" s="39">
        <v>-5972314127</v>
      </c>
      <c r="G20" s="39">
        <v>-6264373968</v>
      </c>
    </row>
    <row r="21" spans="1:7" ht="15.75">
      <c r="A21" s="36">
        <v>4</v>
      </c>
      <c r="B21" s="12" t="s">
        <v>30</v>
      </c>
      <c r="C21" s="12"/>
      <c r="D21" s="37" t="s">
        <v>31</v>
      </c>
      <c r="E21" s="38"/>
      <c r="F21" s="39">
        <v>0</v>
      </c>
      <c r="G21" s="39">
        <v>0</v>
      </c>
    </row>
    <row r="22" spans="1:7" ht="15.75">
      <c r="A22" s="36">
        <v>5</v>
      </c>
      <c r="B22" s="12" t="s">
        <v>32</v>
      </c>
      <c r="C22" s="12"/>
      <c r="D22" s="37" t="s">
        <v>33</v>
      </c>
      <c r="E22" s="38"/>
      <c r="F22" s="39">
        <v>-16803620148</v>
      </c>
      <c r="G22" s="39">
        <v>-9802985322</v>
      </c>
    </row>
    <row r="23" spans="1:7" ht="15.75">
      <c r="A23" s="36">
        <v>6</v>
      </c>
      <c r="B23" s="12" t="s">
        <v>34</v>
      </c>
      <c r="C23" s="12"/>
      <c r="D23" s="37" t="s">
        <v>35</v>
      </c>
      <c r="E23" s="38"/>
      <c r="F23" s="39">
        <v>137932468449</v>
      </c>
      <c r="G23" s="39">
        <v>100902055135</v>
      </c>
    </row>
    <row r="24" spans="1:7" ht="15.75">
      <c r="A24" s="36">
        <v>7</v>
      </c>
      <c r="B24" s="12" t="s">
        <v>36</v>
      </c>
      <c r="C24" s="12"/>
      <c r="D24" s="37" t="s">
        <v>37</v>
      </c>
      <c r="E24" s="38"/>
      <c r="F24" s="39">
        <v>-223510882175</v>
      </c>
      <c r="G24" s="39">
        <v>-112228993010</v>
      </c>
    </row>
    <row r="25" spans="1:7" ht="15.75">
      <c r="A25" s="13"/>
      <c r="B25" s="12"/>
      <c r="C25" s="12"/>
      <c r="D25" s="13"/>
      <c r="E25" s="38"/>
      <c r="F25" s="39"/>
      <c r="G25" s="39"/>
    </row>
    <row r="26" spans="1:7" ht="15.75">
      <c r="A26" s="12"/>
      <c r="B26" s="40" t="s">
        <v>38</v>
      </c>
      <c r="C26" s="41"/>
      <c r="D26" s="31">
        <v>20</v>
      </c>
      <c r="E26" s="42"/>
      <c r="F26" s="43">
        <v>-53799767343</v>
      </c>
      <c r="G26" s="43">
        <v>28235942369</v>
      </c>
    </row>
    <row r="27" spans="1:7" ht="15.75">
      <c r="A27" s="12"/>
      <c r="B27" s="41"/>
      <c r="C27" s="41"/>
      <c r="D27" s="31"/>
      <c r="E27" s="42"/>
      <c r="F27" s="43"/>
      <c r="G27" s="43"/>
    </row>
    <row r="28" spans="1:7" ht="15.75">
      <c r="A28" s="31" t="s">
        <v>39</v>
      </c>
      <c r="B28" s="35" t="s">
        <v>40</v>
      </c>
      <c r="C28" s="35"/>
      <c r="D28" s="13"/>
      <c r="E28" s="38"/>
      <c r="F28" s="39"/>
      <c r="G28" s="39"/>
    </row>
    <row r="29" spans="1:7" ht="15.75">
      <c r="A29" s="36">
        <v>1</v>
      </c>
      <c r="B29" s="12" t="s">
        <v>41</v>
      </c>
      <c r="C29" s="12"/>
      <c r="D29" s="13">
        <v>21</v>
      </c>
      <c r="E29" s="38"/>
      <c r="F29" s="39">
        <v>-238313084</v>
      </c>
      <c r="G29" s="39">
        <v>0</v>
      </c>
    </row>
    <row r="30" spans="1:7" ht="15.75">
      <c r="A30" s="36">
        <v>2</v>
      </c>
      <c r="B30" s="12" t="s">
        <v>42</v>
      </c>
      <c r="C30" s="12"/>
      <c r="D30" s="13">
        <v>22</v>
      </c>
      <c r="E30" s="38"/>
      <c r="F30" s="39">
        <v>17916363</v>
      </c>
      <c r="G30" s="39">
        <v>82604545</v>
      </c>
    </row>
    <row r="31" spans="1:7" ht="15.75">
      <c r="A31" s="36">
        <v>3</v>
      </c>
      <c r="B31" s="12" t="s">
        <v>43</v>
      </c>
      <c r="C31" s="12"/>
      <c r="D31" s="13">
        <v>23</v>
      </c>
      <c r="E31" s="38"/>
      <c r="F31" s="39">
        <v>-692000000000</v>
      </c>
      <c r="G31" s="39">
        <v>-567915000000</v>
      </c>
    </row>
    <row r="32" spans="1:7" ht="15.75">
      <c r="A32" s="36">
        <v>4</v>
      </c>
      <c r="B32" s="12" t="s">
        <v>44</v>
      </c>
      <c r="C32" s="12"/>
      <c r="D32" s="13">
        <v>24</v>
      </c>
      <c r="E32" s="38"/>
      <c r="F32" s="39">
        <v>760200000000</v>
      </c>
      <c r="G32" s="39">
        <v>543215000000</v>
      </c>
    </row>
    <row r="33" spans="1:7" ht="15.75">
      <c r="A33" s="36">
        <v>5</v>
      </c>
      <c r="B33" s="12" t="s">
        <v>45</v>
      </c>
      <c r="C33" s="12"/>
      <c r="D33" s="13">
        <v>25</v>
      </c>
      <c r="E33" s="38"/>
      <c r="F33" s="39">
        <v>0</v>
      </c>
      <c r="G33" s="39">
        <v>0</v>
      </c>
    </row>
    <row r="34" spans="1:7" ht="15.75">
      <c r="A34" s="36">
        <v>6</v>
      </c>
      <c r="B34" s="12" t="s">
        <v>46</v>
      </c>
      <c r="C34" s="12"/>
      <c r="D34" s="13">
        <v>26</v>
      </c>
      <c r="E34" s="38"/>
      <c r="F34" s="39">
        <v>0</v>
      </c>
      <c r="G34" s="39">
        <v>0</v>
      </c>
    </row>
    <row r="35" spans="1:7" ht="15.75">
      <c r="A35" s="36">
        <v>7</v>
      </c>
      <c r="B35" s="12" t="s">
        <v>47</v>
      </c>
      <c r="C35" s="12"/>
      <c r="D35" s="13">
        <v>27</v>
      </c>
      <c r="E35" s="38"/>
      <c r="F35" s="39">
        <v>10105872013</v>
      </c>
      <c r="G35" s="39">
        <v>8942073929</v>
      </c>
    </row>
    <row r="36" spans="1:7" ht="15.75">
      <c r="A36" s="13"/>
      <c r="B36" s="12"/>
      <c r="C36" s="12"/>
      <c r="D36" s="13"/>
      <c r="E36" s="38"/>
      <c r="F36" s="39"/>
      <c r="G36" s="39"/>
    </row>
    <row r="37" spans="1:7" ht="15.75">
      <c r="A37" s="12"/>
      <c r="B37" s="40" t="s">
        <v>48</v>
      </c>
      <c r="C37" s="41"/>
      <c r="D37" s="31">
        <v>30</v>
      </c>
      <c r="E37" s="42"/>
      <c r="F37" s="43">
        <v>78085475292</v>
      </c>
      <c r="G37" s="43">
        <v>-15675321526</v>
      </c>
    </row>
    <row r="38" spans="1:7" ht="15.75">
      <c r="A38" s="12"/>
      <c r="B38" s="41"/>
      <c r="C38" s="41"/>
      <c r="D38" s="31"/>
      <c r="E38" s="42"/>
      <c r="F38" s="43"/>
      <c r="G38" s="43"/>
    </row>
    <row r="39" spans="1:7" ht="15.75">
      <c r="A39" s="31" t="s">
        <v>49</v>
      </c>
      <c r="B39" s="35" t="s">
        <v>50</v>
      </c>
      <c r="C39" s="35"/>
      <c r="D39" s="13"/>
      <c r="E39" s="38"/>
      <c r="F39" s="39"/>
      <c r="G39" s="39"/>
    </row>
    <row r="40" spans="1:7" ht="15.75">
      <c r="A40" s="36">
        <v>1</v>
      </c>
      <c r="B40" s="12" t="s">
        <v>51</v>
      </c>
      <c r="C40" s="12"/>
      <c r="D40" s="13">
        <v>31</v>
      </c>
      <c r="E40" s="38"/>
      <c r="F40" s="39">
        <v>0</v>
      </c>
      <c r="G40" s="39">
        <v>0</v>
      </c>
    </row>
    <row r="41" spans="1:7" ht="15.75">
      <c r="A41" s="36">
        <v>2</v>
      </c>
      <c r="B41" s="12" t="s">
        <v>52</v>
      </c>
      <c r="C41" s="12"/>
      <c r="D41" s="13">
        <v>32</v>
      </c>
      <c r="E41" s="38"/>
      <c r="F41" s="39">
        <v>0</v>
      </c>
      <c r="G41" s="39">
        <v>0</v>
      </c>
    </row>
    <row r="42" spans="1:7" ht="15.75">
      <c r="A42" s="36">
        <v>3</v>
      </c>
      <c r="B42" s="12" t="s">
        <v>53</v>
      </c>
      <c r="C42" s="12"/>
      <c r="D42" s="13">
        <v>33</v>
      </c>
      <c r="E42" s="38"/>
      <c r="F42" s="39">
        <v>0</v>
      </c>
      <c r="G42" s="39">
        <v>0</v>
      </c>
    </row>
    <row r="43" spans="1:7" ht="15.75">
      <c r="A43" s="36">
        <v>4</v>
      </c>
      <c r="B43" s="12" t="s">
        <v>54</v>
      </c>
      <c r="C43" s="12"/>
      <c r="D43" s="13">
        <v>34</v>
      </c>
      <c r="E43" s="38"/>
      <c r="F43" s="39">
        <v>0</v>
      </c>
      <c r="G43" s="39">
        <v>0</v>
      </c>
    </row>
    <row r="44" spans="1:7" ht="15.75">
      <c r="A44" s="36">
        <v>5</v>
      </c>
      <c r="B44" s="12" t="s">
        <v>55</v>
      </c>
      <c r="C44" s="12"/>
      <c r="D44" s="13">
        <v>35</v>
      </c>
      <c r="E44" s="38"/>
      <c r="F44" s="39">
        <v>0</v>
      </c>
      <c r="G44" s="39">
        <v>0</v>
      </c>
    </row>
    <row r="45" spans="1:7" ht="15.75">
      <c r="A45" s="36">
        <v>6</v>
      </c>
      <c r="B45" s="12" t="s">
        <v>56</v>
      </c>
      <c r="C45" s="12"/>
      <c r="D45" s="13">
        <v>36</v>
      </c>
      <c r="E45" s="38"/>
      <c r="F45" s="39">
        <v>-12788000000</v>
      </c>
      <c r="G45" s="39">
        <v>-12788000000</v>
      </c>
    </row>
    <row r="46" spans="1:7" ht="15.75">
      <c r="A46" s="13"/>
      <c r="B46" s="12"/>
      <c r="C46" s="12"/>
      <c r="D46" s="13"/>
      <c r="E46" s="38"/>
      <c r="F46" s="39"/>
      <c r="G46" s="39"/>
    </row>
    <row r="47" spans="1:7" ht="15.75">
      <c r="A47" s="12"/>
      <c r="B47" s="40" t="s">
        <v>57</v>
      </c>
      <c r="C47" s="41"/>
      <c r="D47" s="31">
        <v>40</v>
      </c>
      <c r="E47" s="42"/>
      <c r="F47" s="43">
        <v>-12788000000</v>
      </c>
      <c r="G47" s="43">
        <v>-12788000000</v>
      </c>
    </row>
    <row r="48" spans="1:7" ht="15.75">
      <c r="A48" s="12"/>
      <c r="B48" s="41" t="s">
        <v>58</v>
      </c>
      <c r="C48" s="41"/>
      <c r="D48" s="31">
        <v>50</v>
      </c>
      <c r="E48" s="42"/>
      <c r="F48" s="43">
        <v>11497707949</v>
      </c>
      <c r="G48" s="43">
        <v>-227379157</v>
      </c>
    </row>
    <row r="49" spans="1:7" ht="15.75">
      <c r="A49" s="41"/>
      <c r="B49" s="41" t="s">
        <v>59</v>
      </c>
      <c r="C49" s="41"/>
      <c r="D49" s="31">
        <v>60</v>
      </c>
      <c r="E49" s="44"/>
      <c r="F49" s="43">
        <v>2776490128</v>
      </c>
      <c r="G49" s="43">
        <v>1906206897</v>
      </c>
    </row>
    <row r="50" spans="1:7" ht="15.75">
      <c r="A50" s="12"/>
      <c r="B50" s="12" t="s">
        <v>60</v>
      </c>
      <c r="C50" s="12"/>
      <c r="D50" s="13">
        <v>61</v>
      </c>
      <c r="E50" s="45"/>
      <c r="F50" s="39"/>
      <c r="G50" s="39">
        <v>0</v>
      </c>
    </row>
    <row r="51" spans="1:7" ht="15.75">
      <c r="A51" s="12"/>
      <c r="B51" s="41" t="s">
        <v>61</v>
      </c>
      <c r="C51" s="41"/>
      <c r="D51" s="31">
        <v>70</v>
      </c>
      <c r="E51" s="46" t="s">
        <v>62</v>
      </c>
      <c r="F51" s="43">
        <v>14274198077</v>
      </c>
      <c r="G51" s="43">
        <v>1678827740</v>
      </c>
    </row>
    <row r="52" spans="1:7" ht="15.75">
      <c r="A52" s="12"/>
      <c r="B52" s="12"/>
      <c r="C52" s="12"/>
      <c r="D52" s="12"/>
      <c r="E52" s="12"/>
      <c r="F52" s="42"/>
      <c r="G52" s="42"/>
    </row>
    <row r="53" spans="1:7" ht="15.75">
      <c r="A53" s="47"/>
      <c r="B53" s="48"/>
      <c r="C53" s="48"/>
      <c r="E53" s="49"/>
      <c r="F53" s="50" t="s">
        <v>63</v>
      </c>
      <c r="G53" s="50"/>
    </row>
    <row r="54" spans="1:7" ht="15.75">
      <c r="A54" s="51"/>
      <c r="B54" s="51"/>
      <c r="C54" s="51"/>
      <c r="D54" s="47"/>
      <c r="E54" s="52"/>
      <c r="F54" s="53" t="s">
        <v>0</v>
      </c>
      <c r="G54" s="53"/>
    </row>
    <row r="55" spans="1:7" ht="15.75">
      <c r="A55" s="54"/>
      <c r="B55" s="307" t="s">
        <v>64</v>
      </c>
      <c r="C55" s="307"/>
      <c r="D55" s="307"/>
      <c r="E55" s="307"/>
      <c r="F55" s="307" t="s">
        <v>65</v>
      </c>
      <c r="G55" s="307"/>
    </row>
    <row r="56" spans="1:7" ht="15.75">
      <c r="A56" s="47"/>
      <c r="B56" s="47"/>
      <c r="C56" s="47"/>
      <c r="D56" s="47"/>
      <c r="E56" s="47"/>
      <c r="F56" s="47"/>
      <c r="G56" s="47"/>
    </row>
    <row r="57" spans="1:7" ht="15.75">
      <c r="A57" s="47"/>
      <c r="B57" s="47"/>
      <c r="C57" s="47"/>
      <c r="D57" s="47"/>
      <c r="E57" s="47"/>
      <c r="F57" s="47"/>
      <c r="G57" s="47"/>
    </row>
    <row r="58" spans="1:7" ht="15.75">
      <c r="A58" s="47"/>
      <c r="B58" s="47"/>
      <c r="C58" s="47"/>
      <c r="D58" s="47"/>
      <c r="E58" s="47"/>
      <c r="F58" s="47"/>
      <c r="G58" s="47"/>
    </row>
    <row r="59" spans="1:7" ht="15.75">
      <c r="A59" s="47"/>
      <c r="B59" s="47"/>
      <c r="C59" s="47"/>
      <c r="D59" s="47"/>
      <c r="E59" s="47"/>
      <c r="F59" s="47"/>
      <c r="G59" s="47"/>
    </row>
  </sheetData>
  <sheetProtection/>
  <mergeCells count="10">
    <mergeCell ref="E1:G1"/>
    <mergeCell ref="A9:G9"/>
    <mergeCell ref="A10:G10"/>
    <mergeCell ref="A11:G11"/>
    <mergeCell ref="B55:E55"/>
    <mergeCell ref="F55:G55"/>
    <mergeCell ref="A12:G12"/>
    <mergeCell ref="A13:G13"/>
    <mergeCell ref="B14:C14"/>
    <mergeCell ref="F14:G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76"/>
  <sheetViews>
    <sheetView tabSelected="1" zoomScalePageLayoutView="0" workbookViewId="0" topLeftCell="A19">
      <selection activeCell="G46" sqref="G46"/>
    </sheetView>
  </sheetViews>
  <sheetFormatPr defaultColWidth="9.140625" defaultRowHeight="12.75"/>
  <cols>
    <col min="1" max="1" width="47.57421875" style="0" customWidth="1"/>
    <col min="4" max="4" width="16.28125" style="0" customWidth="1"/>
    <col min="5" max="5" width="15.421875" style="0" customWidth="1"/>
    <col min="6" max="6" width="16.28125" style="0" customWidth="1"/>
    <col min="7" max="7" width="21.421875" style="0" customWidth="1"/>
  </cols>
  <sheetData>
    <row r="1" spans="1:7" ht="15.75">
      <c r="A1" s="55" t="s">
        <v>0</v>
      </c>
      <c r="B1" s="56"/>
      <c r="G1" s="57" t="s">
        <v>66</v>
      </c>
    </row>
    <row r="2" spans="1:7" ht="12.75">
      <c r="A2" s="58" t="s">
        <v>67</v>
      </c>
      <c r="B2" s="59"/>
      <c r="C2" s="59"/>
      <c r="D2" s="59"/>
      <c r="E2" s="59"/>
      <c r="F2" s="59"/>
      <c r="G2" s="57" t="s">
        <v>68</v>
      </c>
    </row>
    <row r="3" spans="1:7" ht="12.75">
      <c r="A3" s="58" t="s">
        <v>69</v>
      </c>
      <c r="B3" s="59"/>
      <c r="C3" s="59"/>
      <c r="D3" s="59"/>
      <c r="E3" s="59"/>
      <c r="F3" s="59"/>
      <c r="G3" s="60"/>
    </row>
    <row r="4" spans="1:7" ht="12.75">
      <c r="A4" s="59"/>
      <c r="B4" s="59"/>
      <c r="C4" s="59"/>
      <c r="D4" s="59"/>
      <c r="E4" s="59"/>
      <c r="F4" s="312" t="s">
        <v>70</v>
      </c>
      <c r="G4" s="312"/>
    </row>
    <row r="5" spans="1:7" ht="12.75">
      <c r="A5" s="59"/>
      <c r="B5" s="59"/>
      <c r="C5" s="59"/>
      <c r="D5" s="59"/>
      <c r="E5" s="59"/>
      <c r="F5" s="59" t="s">
        <v>71</v>
      </c>
      <c r="G5" s="60"/>
    </row>
    <row r="6" spans="1:7" ht="12.75">
      <c r="A6" s="59"/>
      <c r="B6" s="59"/>
      <c r="C6" s="59"/>
      <c r="D6" s="59"/>
      <c r="E6" s="59"/>
      <c r="F6" s="59" t="s">
        <v>72</v>
      </c>
      <c r="G6" s="60"/>
    </row>
    <row r="7" spans="1:7" ht="12.75">
      <c r="A7" s="59"/>
      <c r="B7" s="59"/>
      <c r="C7" s="59"/>
      <c r="D7" s="59"/>
      <c r="E7" s="59"/>
      <c r="F7" s="59"/>
      <c r="G7" s="60"/>
    </row>
    <row r="8" spans="1:7" ht="18">
      <c r="A8" s="313" t="s">
        <v>73</v>
      </c>
      <c r="B8" s="313"/>
      <c r="C8" s="313"/>
      <c r="D8" s="313"/>
      <c r="E8" s="313"/>
      <c r="F8" s="313"/>
      <c r="G8" s="313"/>
    </row>
    <row r="9" spans="1:7" ht="12.75">
      <c r="A9" s="314" t="s">
        <v>9</v>
      </c>
      <c r="B9" s="314"/>
      <c r="C9" s="314"/>
      <c r="D9" s="314"/>
      <c r="E9" s="314"/>
      <c r="F9" s="314"/>
      <c r="G9" s="314"/>
    </row>
    <row r="10" spans="1:7" ht="12.75">
      <c r="A10" s="314" t="s">
        <v>74</v>
      </c>
      <c r="B10" s="314"/>
      <c r="C10" s="314"/>
      <c r="D10" s="314"/>
      <c r="E10" s="314"/>
      <c r="F10" s="314"/>
      <c r="G10" s="314"/>
    </row>
    <row r="11" spans="1:7" ht="12.75">
      <c r="A11" s="62"/>
      <c r="B11" s="63"/>
      <c r="C11" s="63"/>
      <c r="D11" s="63"/>
      <c r="E11" s="63"/>
      <c r="F11" s="64"/>
      <c r="G11" s="64"/>
    </row>
    <row r="12" spans="1:7" ht="12.75">
      <c r="A12" s="65" t="s">
        <v>14</v>
      </c>
      <c r="B12" s="65" t="s">
        <v>15</v>
      </c>
      <c r="C12" s="66" t="s">
        <v>16</v>
      </c>
      <c r="D12" s="315" t="s">
        <v>75</v>
      </c>
      <c r="E12" s="315"/>
      <c r="F12" s="315" t="s">
        <v>76</v>
      </c>
      <c r="G12" s="315"/>
    </row>
    <row r="13" spans="1:7" ht="13.5" thickBot="1">
      <c r="A13" s="68"/>
      <c r="B13" s="69" t="s">
        <v>18</v>
      </c>
      <c r="C13" s="70" t="s">
        <v>19</v>
      </c>
      <c r="D13" s="71" t="s">
        <v>20</v>
      </c>
      <c r="E13" s="71" t="s">
        <v>21</v>
      </c>
      <c r="F13" s="71" t="s">
        <v>20</v>
      </c>
      <c r="G13" s="71" t="s">
        <v>21</v>
      </c>
    </row>
    <row r="14" spans="1:7" ht="13.5" thickTop="1">
      <c r="A14" s="72"/>
      <c r="B14" s="72"/>
      <c r="C14" s="73"/>
      <c r="D14" s="74"/>
      <c r="E14" s="74"/>
      <c r="F14" s="75"/>
      <c r="G14" s="58"/>
    </row>
    <row r="15" spans="1:7" ht="12.75">
      <c r="A15" s="76" t="s">
        <v>77</v>
      </c>
      <c r="B15" s="77" t="s">
        <v>25</v>
      </c>
      <c r="C15" s="78" t="s">
        <v>78</v>
      </c>
      <c r="D15" s="79">
        <v>11516063231</v>
      </c>
      <c r="E15" s="79">
        <v>10751187229</v>
      </c>
      <c r="F15" s="79">
        <v>70470845832</v>
      </c>
      <c r="G15" s="79">
        <v>56611339295</v>
      </c>
    </row>
    <row r="16" spans="1:7" ht="12.75">
      <c r="A16" s="80"/>
      <c r="B16" s="81"/>
      <c r="C16" s="78"/>
      <c r="D16" s="82"/>
      <c r="E16" s="82"/>
      <c r="F16" s="82"/>
      <c r="G16" s="82"/>
    </row>
    <row r="17" spans="1:7" ht="12.75">
      <c r="A17" s="80" t="s">
        <v>79</v>
      </c>
      <c r="B17" s="81" t="s">
        <v>27</v>
      </c>
      <c r="C17" s="78"/>
      <c r="D17" s="82">
        <v>0</v>
      </c>
      <c r="E17" s="82">
        <v>0</v>
      </c>
      <c r="F17" s="82">
        <v>0</v>
      </c>
      <c r="G17" s="82">
        <v>0</v>
      </c>
    </row>
    <row r="18" spans="1:7" ht="12.75">
      <c r="A18" s="83"/>
      <c r="B18" s="81"/>
      <c r="C18" s="84"/>
      <c r="D18" s="85"/>
      <c r="E18" s="85"/>
      <c r="F18" s="85"/>
      <c r="G18" s="85"/>
    </row>
    <row r="19" spans="1:7" ht="12.75">
      <c r="A19" s="76" t="s">
        <v>80</v>
      </c>
      <c r="B19" s="77" t="s">
        <v>81</v>
      </c>
      <c r="C19" s="86"/>
      <c r="D19" s="79">
        <f>D15-D17</f>
        <v>11516063231</v>
      </c>
      <c r="E19" s="79">
        <f>E15-E17</f>
        <v>10751187229</v>
      </c>
      <c r="F19" s="79">
        <v>70470845832</v>
      </c>
      <c r="G19" s="79">
        <f>G15-G17</f>
        <v>56611339295</v>
      </c>
    </row>
    <row r="20" spans="1:7" ht="12.75">
      <c r="A20" s="76" t="s">
        <v>82</v>
      </c>
      <c r="B20" s="77"/>
      <c r="C20" s="86"/>
      <c r="D20" s="79"/>
      <c r="E20" s="79"/>
      <c r="F20" s="79"/>
      <c r="G20" s="79"/>
    </row>
    <row r="21" spans="1:7" ht="12.75">
      <c r="A21" s="80"/>
      <c r="B21" s="81"/>
      <c r="C21" s="84"/>
      <c r="D21" s="87"/>
      <c r="E21" s="87"/>
      <c r="F21" s="87"/>
      <c r="G21" s="87"/>
    </row>
    <row r="22" spans="1:7" ht="12.75">
      <c r="A22" s="88" t="s">
        <v>83</v>
      </c>
      <c r="B22" s="81" t="s">
        <v>84</v>
      </c>
      <c r="C22" s="84" t="s">
        <v>85</v>
      </c>
      <c r="D22" s="82">
        <v>304021254</v>
      </c>
      <c r="E22" s="82">
        <v>334107858</v>
      </c>
      <c r="F22" s="82">
        <v>1514412197</v>
      </c>
      <c r="G22" s="82">
        <v>1814819169</v>
      </c>
    </row>
    <row r="23" spans="1:7" ht="12.75">
      <c r="A23" s="88"/>
      <c r="B23" s="81"/>
      <c r="C23" s="84"/>
      <c r="D23" s="82"/>
      <c r="E23" s="82"/>
      <c r="F23" s="82"/>
      <c r="G23" s="82"/>
    </row>
    <row r="24" spans="1:7" ht="12.75">
      <c r="A24" s="89" t="s">
        <v>86</v>
      </c>
      <c r="B24" s="77" t="s">
        <v>87</v>
      </c>
      <c r="C24" s="90"/>
      <c r="D24" s="79">
        <f>D19-D22</f>
        <v>11212041977</v>
      </c>
      <c r="E24" s="79">
        <f>E19-E22</f>
        <v>10417079371</v>
      </c>
      <c r="F24" s="79">
        <v>68956433635</v>
      </c>
      <c r="G24" s="79">
        <f>G19-G22</f>
        <v>54796520126</v>
      </c>
    </row>
    <row r="25" spans="1:7" ht="12.75">
      <c r="A25" s="76" t="s">
        <v>88</v>
      </c>
      <c r="B25" s="77"/>
      <c r="C25" s="90"/>
      <c r="D25" s="79"/>
      <c r="E25" s="79"/>
      <c r="F25" s="79"/>
      <c r="G25" s="79"/>
    </row>
    <row r="26" spans="1:7" ht="12.75">
      <c r="A26" s="88"/>
      <c r="B26" s="81"/>
      <c r="C26" s="84"/>
      <c r="D26" s="82"/>
      <c r="E26" s="82"/>
      <c r="F26" s="82"/>
      <c r="G26" s="82"/>
    </row>
    <row r="27" spans="1:7" ht="12.75">
      <c r="A27" s="88" t="s">
        <v>89</v>
      </c>
      <c r="B27" s="81" t="s">
        <v>90</v>
      </c>
      <c r="C27" s="84" t="s">
        <v>91</v>
      </c>
      <c r="D27" s="82">
        <v>2428940374</v>
      </c>
      <c r="E27" s="82">
        <v>4075157918</v>
      </c>
      <c r="F27" s="82">
        <v>11443950978</v>
      </c>
      <c r="G27" s="82">
        <v>12148748534</v>
      </c>
    </row>
    <row r="28" spans="1:7" ht="12.75">
      <c r="A28" s="88"/>
      <c r="B28" s="81"/>
      <c r="C28" s="84"/>
      <c r="D28" s="82"/>
      <c r="E28" s="82">
        <v>0</v>
      </c>
      <c r="F28" s="82"/>
      <c r="G28" s="82"/>
    </row>
    <row r="29" spans="1:7" ht="12.75">
      <c r="A29" s="88" t="s">
        <v>92</v>
      </c>
      <c r="B29" s="81" t="s">
        <v>93</v>
      </c>
      <c r="C29" s="84" t="s">
        <v>94</v>
      </c>
      <c r="D29" s="82">
        <v>0</v>
      </c>
      <c r="E29" s="82">
        <v>0</v>
      </c>
      <c r="F29" s="82">
        <v>1071025644</v>
      </c>
      <c r="G29" s="82">
        <v>640000000</v>
      </c>
    </row>
    <row r="30" spans="1:7" ht="12.75">
      <c r="A30" s="91" t="s">
        <v>95</v>
      </c>
      <c r="B30" s="92" t="s">
        <v>96</v>
      </c>
      <c r="C30" s="93"/>
      <c r="D30" s="94">
        <v>0</v>
      </c>
      <c r="E30" s="94"/>
      <c r="F30" s="94">
        <v>0</v>
      </c>
      <c r="G30" s="94">
        <v>0</v>
      </c>
    </row>
    <row r="31" spans="1:7" ht="12.75">
      <c r="A31" s="88"/>
      <c r="B31" s="58"/>
      <c r="C31" s="84"/>
      <c r="D31" s="82"/>
      <c r="E31" s="82"/>
      <c r="F31" s="82"/>
      <c r="G31" s="82"/>
    </row>
    <row r="32" spans="1:7" ht="12.75">
      <c r="A32" s="80" t="s">
        <v>97</v>
      </c>
      <c r="B32" s="81" t="s">
        <v>98</v>
      </c>
      <c r="C32" s="95"/>
      <c r="D32" s="82">
        <v>1923023518</v>
      </c>
      <c r="E32" s="82">
        <v>1716194567</v>
      </c>
      <c r="F32" s="82">
        <v>7330521232</v>
      </c>
      <c r="G32" s="82">
        <v>6471820692</v>
      </c>
    </row>
    <row r="33" spans="1:7" ht="12.75">
      <c r="A33" s="83"/>
      <c r="B33" s="81"/>
      <c r="C33" s="84"/>
      <c r="D33" s="85"/>
      <c r="E33" s="85"/>
      <c r="F33" s="85"/>
      <c r="G33" s="85"/>
    </row>
    <row r="34" spans="1:7" ht="12.75">
      <c r="A34" s="80" t="s">
        <v>99</v>
      </c>
      <c r="B34" s="81" t="s">
        <v>100</v>
      </c>
      <c r="C34" s="95"/>
      <c r="D34" s="82">
        <v>1320016880</v>
      </c>
      <c r="E34" s="82">
        <v>1325975763</v>
      </c>
      <c r="F34" s="82">
        <v>4481761084</v>
      </c>
      <c r="G34" s="82">
        <v>4283346681</v>
      </c>
    </row>
    <row r="35" spans="1:7" ht="12.75">
      <c r="A35" s="88"/>
      <c r="B35" s="58"/>
      <c r="C35" s="84"/>
      <c r="D35" s="82"/>
      <c r="E35" s="82"/>
      <c r="F35" s="82"/>
      <c r="G35" s="82"/>
    </row>
    <row r="36" spans="1:7" ht="12.75">
      <c r="A36" s="89" t="s">
        <v>101</v>
      </c>
      <c r="B36" s="77" t="s">
        <v>102</v>
      </c>
      <c r="C36" s="90"/>
      <c r="D36" s="79">
        <f>D24+D27-D29-D32-D34</f>
        <v>10397941953</v>
      </c>
      <c r="E36" s="79">
        <f>E24+E27-E32-E34</f>
        <v>11450066959</v>
      </c>
      <c r="F36" s="79">
        <v>67517076653</v>
      </c>
      <c r="G36" s="79">
        <v>55550101287</v>
      </c>
    </row>
    <row r="37" spans="1:7" ht="12.75">
      <c r="A37" s="76" t="s">
        <v>103</v>
      </c>
      <c r="B37" s="77"/>
      <c r="C37" s="90"/>
      <c r="D37" s="79"/>
      <c r="E37" s="79"/>
      <c r="F37" s="79"/>
      <c r="G37" s="79"/>
    </row>
    <row r="38" spans="1:7" ht="12.75">
      <c r="A38" s="80"/>
      <c r="B38" s="81"/>
      <c r="C38" s="84"/>
      <c r="D38" s="82"/>
      <c r="E38" s="82"/>
      <c r="F38" s="82"/>
      <c r="G38" s="82"/>
    </row>
    <row r="39" spans="1:7" ht="12.75">
      <c r="A39" s="80" t="s">
        <v>104</v>
      </c>
      <c r="B39" s="81" t="s">
        <v>105</v>
      </c>
      <c r="C39" s="84"/>
      <c r="D39" s="82">
        <v>65579105</v>
      </c>
      <c r="E39" s="82">
        <v>94716663</v>
      </c>
      <c r="F39" s="82">
        <v>120893372</v>
      </c>
      <c r="G39" s="82">
        <v>142442162</v>
      </c>
    </row>
    <row r="40" spans="1:7" ht="12.75">
      <c r="A40" s="83"/>
      <c r="B40" s="58"/>
      <c r="C40" s="84"/>
      <c r="D40" s="85"/>
      <c r="E40" s="85"/>
      <c r="F40" s="85"/>
      <c r="G40" s="85"/>
    </row>
    <row r="41" spans="1:7" ht="12.75">
      <c r="A41" s="80" t="s">
        <v>106</v>
      </c>
      <c r="B41" s="81" t="s">
        <v>107</v>
      </c>
      <c r="C41" s="84"/>
      <c r="D41" s="82">
        <v>0</v>
      </c>
      <c r="E41" s="82">
        <v>0</v>
      </c>
      <c r="F41" s="82">
        <v>28682594</v>
      </c>
      <c r="G41" s="82">
        <v>0</v>
      </c>
    </row>
    <row r="42" spans="1:7" ht="12.75">
      <c r="A42" s="80"/>
      <c r="B42" s="81"/>
      <c r="C42" s="84"/>
      <c r="D42" s="96"/>
      <c r="E42" s="96"/>
      <c r="F42" s="96"/>
      <c r="G42" s="96"/>
    </row>
    <row r="43" spans="1:7" ht="12.75">
      <c r="A43" s="76" t="s">
        <v>108</v>
      </c>
      <c r="B43" s="77" t="s">
        <v>109</v>
      </c>
      <c r="C43" s="90"/>
      <c r="D43" s="79">
        <f>D39-D41</f>
        <v>65579105</v>
      </c>
      <c r="E43" s="79">
        <f>E39-E41</f>
        <v>94716663</v>
      </c>
      <c r="F43" s="79">
        <v>92210778</v>
      </c>
      <c r="G43" s="79">
        <f>G39-G41</f>
        <v>142442162</v>
      </c>
    </row>
    <row r="44" spans="1:7" ht="12.75">
      <c r="A44" s="76"/>
      <c r="B44" s="77"/>
      <c r="C44" s="97"/>
      <c r="D44" s="79"/>
      <c r="E44" s="79"/>
      <c r="F44" s="79"/>
      <c r="G44" s="79"/>
    </row>
    <row r="45" spans="1:7" ht="12.75">
      <c r="A45" s="76" t="s">
        <v>110</v>
      </c>
      <c r="B45" s="77" t="s">
        <v>111</v>
      </c>
      <c r="C45" s="97"/>
      <c r="D45" s="79">
        <f>D36+D43</f>
        <v>10463521058</v>
      </c>
      <c r="E45" s="79">
        <f>E36+E43</f>
        <v>11544783622</v>
      </c>
      <c r="F45" s="79">
        <v>67609287431</v>
      </c>
      <c r="G45" s="79">
        <f>+G43+G36</f>
        <v>55692543449</v>
      </c>
    </row>
    <row r="46" spans="1:7" ht="12.75">
      <c r="A46" s="76" t="s">
        <v>112</v>
      </c>
      <c r="B46" s="77"/>
      <c r="C46" s="97"/>
      <c r="D46" s="79"/>
      <c r="E46" s="79"/>
      <c r="F46" s="79"/>
      <c r="G46" s="79"/>
    </row>
    <row r="47" spans="1:7" ht="12.75">
      <c r="A47" s="80"/>
      <c r="B47" s="58"/>
      <c r="C47" s="84"/>
      <c r="D47" s="82"/>
      <c r="E47" s="82"/>
      <c r="F47" s="82"/>
      <c r="G47" s="82"/>
    </row>
    <row r="48" spans="1:7" ht="12.75">
      <c r="A48" s="58" t="s">
        <v>113</v>
      </c>
      <c r="B48" s="98" t="s">
        <v>114</v>
      </c>
      <c r="C48" s="99" t="s">
        <v>115</v>
      </c>
      <c r="D48" s="82">
        <v>2615880265</v>
      </c>
      <c r="E48" s="82">
        <v>2886195906</v>
      </c>
      <c r="F48" s="82">
        <v>17329874961</v>
      </c>
      <c r="G48" s="82">
        <v>13979719545</v>
      </c>
    </row>
    <row r="49" spans="1:7" ht="12.75">
      <c r="A49" s="58"/>
      <c r="B49" s="98"/>
      <c r="C49" s="58"/>
      <c r="D49" s="82"/>
      <c r="E49" s="82"/>
      <c r="F49" s="82"/>
      <c r="G49" s="82"/>
    </row>
    <row r="50" spans="1:7" ht="12.75">
      <c r="A50" s="58" t="s">
        <v>116</v>
      </c>
      <c r="B50" s="98" t="s">
        <v>117</v>
      </c>
      <c r="C50" s="99" t="s">
        <v>115</v>
      </c>
      <c r="D50" s="82">
        <v>0</v>
      </c>
      <c r="E50" s="82">
        <v>0</v>
      </c>
      <c r="F50" s="82">
        <v>-395520875</v>
      </c>
      <c r="G50" s="82">
        <v>38742445</v>
      </c>
    </row>
    <row r="51" spans="1:7" ht="12.75">
      <c r="A51" s="58"/>
      <c r="B51" s="98"/>
      <c r="C51" s="58"/>
      <c r="D51" s="100"/>
      <c r="E51" s="100"/>
      <c r="F51" s="100"/>
      <c r="G51" s="100"/>
    </row>
    <row r="52" spans="1:7" ht="12.75">
      <c r="A52" s="55" t="s">
        <v>118</v>
      </c>
      <c r="B52" s="101" t="s">
        <v>119</v>
      </c>
      <c r="C52" s="55"/>
      <c r="D52" s="102">
        <f>D45-D48</f>
        <v>7847640793</v>
      </c>
      <c r="E52" s="102">
        <v>8658587716</v>
      </c>
      <c r="F52" s="102">
        <v>50674933345</v>
      </c>
      <c r="G52" s="102">
        <v>41674081459</v>
      </c>
    </row>
    <row r="53" spans="1:7" ht="12.75">
      <c r="A53" s="76" t="s">
        <v>120</v>
      </c>
      <c r="B53" s="101"/>
      <c r="C53" s="55"/>
      <c r="D53" s="102"/>
      <c r="E53" s="102"/>
      <c r="F53" s="102"/>
      <c r="G53" s="102"/>
    </row>
    <row r="54" spans="1:7" ht="12.75">
      <c r="A54" s="55"/>
      <c r="B54" s="101"/>
      <c r="C54" s="55"/>
      <c r="D54" s="102"/>
      <c r="E54" s="102"/>
      <c r="F54" s="102"/>
      <c r="G54" s="102"/>
    </row>
    <row r="55" spans="1:7" ht="12.75">
      <c r="A55" s="55" t="s">
        <v>121</v>
      </c>
      <c r="B55" s="101" t="s">
        <v>122</v>
      </c>
      <c r="C55" s="55"/>
      <c r="D55" s="103">
        <v>2455</v>
      </c>
      <c r="E55" s="103">
        <v>2708</v>
      </c>
      <c r="F55" s="103">
        <v>15851</v>
      </c>
      <c r="G55" s="103">
        <v>13035</v>
      </c>
    </row>
    <row r="56" spans="1:7" ht="12.75">
      <c r="A56" s="58"/>
      <c r="B56" s="98"/>
      <c r="C56" s="58"/>
      <c r="D56" s="82"/>
      <c r="E56" s="82"/>
      <c r="F56" s="82"/>
      <c r="G56" s="82"/>
    </row>
    <row r="57" spans="1:7" ht="12.75">
      <c r="A57" s="55" t="s">
        <v>123</v>
      </c>
      <c r="B57" s="101"/>
      <c r="C57" s="55"/>
      <c r="D57" s="79">
        <f>D58+D59+D60+D61+D62</f>
        <v>603250000</v>
      </c>
      <c r="E57" s="79">
        <f>E58+E59+E60+E61+E62</f>
        <v>25189885737</v>
      </c>
      <c r="F57" s="79">
        <v>15315775249</v>
      </c>
      <c r="G57" s="79">
        <f>G58+G59+G60+G61+G62+G63</f>
        <v>26995385737</v>
      </c>
    </row>
    <row r="58" spans="1:7" ht="12.75">
      <c r="A58" s="58" t="s">
        <v>124</v>
      </c>
      <c r="B58" s="98"/>
      <c r="C58" s="58"/>
      <c r="D58" s="82">
        <v>0</v>
      </c>
      <c r="E58" s="82">
        <v>8853684663</v>
      </c>
      <c r="F58" s="82">
        <v>0</v>
      </c>
      <c r="G58" s="82">
        <v>8853684663</v>
      </c>
    </row>
    <row r="59" spans="1:7" ht="12.75">
      <c r="A59" s="58" t="s">
        <v>125</v>
      </c>
      <c r="B59" s="98"/>
      <c r="C59" s="58"/>
      <c r="D59" s="82">
        <v>0</v>
      </c>
      <c r="E59" s="82">
        <v>3060326074</v>
      </c>
      <c r="F59" s="82">
        <v>0</v>
      </c>
      <c r="G59" s="82">
        <v>3060326074</v>
      </c>
    </row>
    <row r="60" spans="1:7" ht="12.75">
      <c r="A60" s="58" t="s">
        <v>126</v>
      </c>
      <c r="B60" s="98"/>
      <c r="C60" s="58"/>
      <c r="D60" s="82">
        <v>468250000</v>
      </c>
      <c r="E60" s="82">
        <v>397875000</v>
      </c>
      <c r="F60" s="82">
        <v>1404750000</v>
      </c>
      <c r="G60" s="82">
        <v>1335375000</v>
      </c>
    </row>
    <row r="61" spans="1:7" ht="12.75">
      <c r="A61" s="58" t="s">
        <v>127</v>
      </c>
      <c r="B61" s="98"/>
      <c r="C61" s="58"/>
      <c r="D61" s="82">
        <v>0</v>
      </c>
      <c r="E61" s="82">
        <v>12788000000</v>
      </c>
      <c r="F61" s="82">
        <v>12788000000</v>
      </c>
      <c r="G61" s="82">
        <v>12788000000</v>
      </c>
    </row>
    <row r="62" spans="1:7" ht="12.75">
      <c r="A62" s="58" t="s">
        <v>128</v>
      </c>
      <c r="B62" s="98"/>
      <c r="C62" s="58"/>
      <c r="D62" s="82">
        <v>135000000</v>
      </c>
      <c r="E62" s="82">
        <v>90000000</v>
      </c>
      <c r="F62" s="82">
        <v>405000000</v>
      </c>
      <c r="G62" s="82">
        <v>270000000</v>
      </c>
    </row>
    <row r="63" spans="1:7" ht="12.75">
      <c r="A63" s="58" t="s">
        <v>129</v>
      </c>
      <c r="B63" s="98"/>
      <c r="C63" s="58"/>
      <c r="D63" s="82">
        <v>0</v>
      </c>
      <c r="E63" s="82">
        <v>0</v>
      </c>
      <c r="F63" s="82">
        <v>718025249</v>
      </c>
      <c r="G63" s="82">
        <v>688000000</v>
      </c>
    </row>
    <row r="64" spans="1:7" ht="12.75">
      <c r="A64" s="58"/>
      <c r="B64" s="98"/>
      <c r="C64" s="58"/>
      <c r="D64" s="82"/>
      <c r="E64" s="82"/>
      <c r="F64" s="82"/>
      <c r="G64" s="82"/>
    </row>
    <row r="65" spans="1:7" ht="12.75">
      <c r="A65" s="55" t="s">
        <v>130</v>
      </c>
      <c r="B65" s="101"/>
      <c r="C65" s="55"/>
      <c r="D65" s="79">
        <v>73733375224</v>
      </c>
      <c r="E65" s="79">
        <v>56600004480</v>
      </c>
      <c r="F65" s="79">
        <v>45618607921</v>
      </c>
      <c r="G65" s="79">
        <v>25390010737</v>
      </c>
    </row>
    <row r="66" spans="1:7" ht="12.75">
      <c r="A66" s="55"/>
      <c r="B66" s="101"/>
      <c r="C66" s="55"/>
      <c r="D66" s="79"/>
      <c r="E66" s="79"/>
      <c r="F66" s="79"/>
      <c r="G66" s="79"/>
    </row>
    <row r="67" spans="1:7" ht="12.75">
      <c r="A67" s="55" t="s">
        <v>131</v>
      </c>
      <c r="B67" s="101"/>
      <c r="C67" s="55"/>
      <c r="D67" s="79">
        <f>D52+D65-D57</f>
        <v>80977766017</v>
      </c>
      <c r="E67" s="79">
        <f>E52+E65-E57</f>
        <v>40068706459</v>
      </c>
      <c r="F67" s="79">
        <v>80977766017</v>
      </c>
      <c r="G67" s="79">
        <f>G52+G65-G57</f>
        <v>40068706459</v>
      </c>
    </row>
    <row r="68" spans="1:7" ht="12.75">
      <c r="A68" s="55"/>
      <c r="B68" s="101"/>
      <c r="C68" s="55"/>
      <c r="D68" s="79"/>
      <c r="E68" s="79"/>
      <c r="F68" s="79"/>
      <c r="G68" s="79"/>
    </row>
    <row r="69" spans="2:7" ht="12.75">
      <c r="B69" s="104"/>
      <c r="C69" s="82"/>
      <c r="D69" s="105"/>
      <c r="E69" s="316" t="s">
        <v>132</v>
      </c>
      <c r="F69" s="316"/>
      <c r="G69" s="316"/>
    </row>
    <row r="70" spans="1:7" ht="12.75">
      <c r="A70" s="106"/>
      <c r="B70" s="58"/>
      <c r="C70" s="107"/>
      <c r="D70" s="107"/>
      <c r="E70" s="108" t="s">
        <v>133</v>
      </c>
      <c r="G70" s="108"/>
    </row>
    <row r="71" spans="1:7" ht="12.75">
      <c r="A71" s="109" t="s">
        <v>134</v>
      </c>
      <c r="B71" s="317" t="s">
        <v>135</v>
      </c>
      <c r="C71" s="317"/>
      <c r="D71" s="317"/>
      <c r="E71" s="318" t="s">
        <v>136</v>
      </c>
      <c r="F71" s="318"/>
      <c r="G71" s="318"/>
    </row>
    <row r="72" spans="1:7" ht="12.75">
      <c r="A72" s="110"/>
      <c r="B72" s="110"/>
      <c r="C72" s="110"/>
      <c r="D72" s="110"/>
      <c r="E72" s="110"/>
      <c r="F72" s="110"/>
      <c r="G72" s="110"/>
    </row>
    <row r="73" spans="1:7" ht="12.75">
      <c r="A73" s="110"/>
      <c r="B73" s="110"/>
      <c r="C73" s="110"/>
      <c r="D73" s="110"/>
      <c r="E73" s="110"/>
      <c r="F73" s="110"/>
      <c r="G73" s="110"/>
    </row>
    <row r="74" spans="1:7" ht="12.75">
      <c r="A74" s="110"/>
      <c r="B74" s="110"/>
      <c r="C74" s="110"/>
      <c r="D74" s="110"/>
      <c r="E74" s="110"/>
      <c r="F74" s="110"/>
      <c r="G74" s="110"/>
    </row>
    <row r="75" spans="1:7" ht="12.75">
      <c r="A75" s="110"/>
      <c r="B75" s="110"/>
      <c r="C75" s="110"/>
      <c r="D75" s="110"/>
      <c r="E75" s="110"/>
      <c r="F75" s="110"/>
      <c r="G75" s="110"/>
    </row>
    <row r="76" spans="1:7" ht="14.25">
      <c r="A76" s="111"/>
      <c r="B76" s="111"/>
      <c r="C76" s="111"/>
      <c r="D76" s="111"/>
      <c r="E76" s="111"/>
      <c r="F76" s="111"/>
      <c r="G76" s="111"/>
    </row>
  </sheetData>
  <sheetProtection/>
  <mergeCells count="9">
    <mergeCell ref="E69:G69"/>
    <mergeCell ref="B71:D71"/>
    <mergeCell ref="E71:G71"/>
    <mergeCell ref="F4:G4"/>
    <mergeCell ref="A8:G8"/>
    <mergeCell ref="A9:G9"/>
    <mergeCell ref="A10:G10"/>
    <mergeCell ref="D12:E12"/>
    <mergeCell ref="F12:G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9"/>
  <sheetViews>
    <sheetView zoomScalePageLayoutView="0" workbookViewId="0" topLeftCell="A80">
      <selection activeCell="B14" sqref="B14:E108"/>
    </sheetView>
  </sheetViews>
  <sheetFormatPr defaultColWidth="9.140625" defaultRowHeight="12.75"/>
  <cols>
    <col min="1" max="1" width="48.421875" style="0" customWidth="1"/>
    <col min="4" max="4" width="20.140625" style="0" customWidth="1"/>
    <col min="5" max="5" width="18.140625" style="0" customWidth="1"/>
  </cols>
  <sheetData>
    <row r="1" spans="1:5" ht="15">
      <c r="A1" s="277" t="s">
        <v>757</v>
      </c>
      <c r="B1" s="278"/>
      <c r="C1" s="127"/>
      <c r="D1" s="277"/>
      <c r="E1" s="277"/>
    </row>
    <row r="2" spans="1:5" ht="14.25">
      <c r="A2" s="278" t="s">
        <v>758</v>
      </c>
      <c r="B2" s="278"/>
      <c r="C2" s="279"/>
      <c r="D2" s="278"/>
      <c r="E2" s="278"/>
    </row>
    <row r="3" spans="1:5" ht="15">
      <c r="A3" s="278"/>
      <c r="B3" s="278"/>
      <c r="C3" s="127" t="s">
        <v>759</v>
      </c>
      <c r="D3" s="278"/>
      <c r="E3" s="278"/>
    </row>
    <row r="4" spans="1:5" ht="14.25">
      <c r="A4" s="280" t="s">
        <v>760</v>
      </c>
      <c r="B4" s="281"/>
      <c r="C4" s="279"/>
      <c r="D4" s="281"/>
      <c r="E4" s="281"/>
    </row>
    <row r="5" spans="1:5" ht="14.25">
      <c r="A5" s="278"/>
      <c r="B5" s="278"/>
      <c r="C5" s="279"/>
      <c r="D5" s="278"/>
      <c r="E5" s="278"/>
    </row>
    <row r="6" spans="1:5" ht="15">
      <c r="A6" s="319" t="s">
        <v>761</v>
      </c>
      <c r="B6" s="319"/>
      <c r="C6" s="319"/>
      <c r="D6" s="319"/>
      <c r="E6" s="319"/>
    </row>
    <row r="7" spans="1:5" ht="15">
      <c r="A7" s="319" t="s">
        <v>11</v>
      </c>
      <c r="B7" s="319"/>
      <c r="C7" s="319"/>
      <c r="D7" s="319"/>
      <c r="E7" s="319"/>
    </row>
    <row r="8" spans="1:5" ht="15">
      <c r="A8" s="319" t="s">
        <v>762</v>
      </c>
      <c r="B8" s="319"/>
      <c r="C8" s="319"/>
      <c r="D8" s="319"/>
      <c r="E8" s="319"/>
    </row>
    <row r="9" spans="1:5" ht="14.25">
      <c r="A9" s="278"/>
      <c r="B9" s="278"/>
      <c r="C9" s="279"/>
      <c r="D9" s="282"/>
      <c r="E9" s="278"/>
    </row>
    <row r="10" spans="1:5" ht="14.25">
      <c r="A10" s="278"/>
      <c r="B10" s="278"/>
      <c r="C10" s="279"/>
      <c r="D10" s="278"/>
      <c r="E10" s="278" t="s">
        <v>12</v>
      </c>
    </row>
    <row r="11" spans="1:5" ht="15">
      <c r="A11" s="283" t="s">
        <v>14</v>
      </c>
      <c r="B11" s="283" t="s">
        <v>763</v>
      </c>
      <c r="C11" s="283" t="s">
        <v>764</v>
      </c>
      <c r="D11" s="284" t="s">
        <v>243</v>
      </c>
      <c r="E11" s="285" t="s">
        <v>765</v>
      </c>
    </row>
    <row r="12" spans="1:5" ht="15">
      <c r="A12" s="283">
        <v>1</v>
      </c>
      <c r="B12" s="283">
        <v>2</v>
      </c>
      <c r="C12" s="283">
        <v>3</v>
      </c>
      <c r="D12" s="284">
        <v>4</v>
      </c>
      <c r="E12" s="284">
        <v>5</v>
      </c>
    </row>
    <row r="13" spans="1:5" ht="15">
      <c r="A13" s="283" t="s">
        <v>766</v>
      </c>
      <c r="B13" s="286"/>
      <c r="C13" s="286"/>
      <c r="D13" s="287"/>
      <c r="E13" s="287"/>
    </row>
    <row r="14" spans="1:8" ht="12.75">
      <c r="A14" s="288" t="s">
        <v>767</v>
      </c>
      <c r="B14" s="226">
        <v>100</v>
      </c>
      <c r="C14" s="226"/>
      <c r="D14" s="289">
        <v>104578291293</v>
      </c>
      <c r="E14" s="289">
        <v>141286869351</v>
      </c>
      <c r="F14" s="55"/>
      <c r="G14" s="55"/>
      <c r="H14" s="55"/>
    </row>
    <row r="15" spans="1:8" ht="12.75">
      <c r="A15" s="288" t="s">
        <v>768</v>
      </c>
      <c r="B15" s="226">
        <v>110</v>
      </c>
      <c r="C15" s="226"/>
      <c r="D15" s="289">
        <v>80774198077</v>
      </c>
      <c r="E15" s="289">
        <v>137476490128</v>
      </c>
      <c r="F15" s="55"/>
      <c r="G15" s="55"/>
      <c r="H15" s="55"/>
    </row>
    <row r="16" spans="1:5" ht="12.75">
      <c r="A16" s="290" t="s">
        <v>769</v>
      </c>
      <c r="B16" s="291">
        <v>111</v>
      </c>
      <c r="C16" s="291" t="s">
        <v>770</v>
      </c>
      <c r="D16" s="292">
        <v>14274198077</v>
      </c>
      <c r="E16" s="292">
        <v>2776490128</v>
      </c>
    </row>
    <row r="17" spans="1:5" ht="12.75">
      <c r="A17" s="290" t="s">
        <v>771</v>
      </c>
      <c r="B17" s="291">
        <v>112</v>
      </c>
      <c r="C17" s="291"/>
      <c r="D17" s="292">
        <v>66500000000</v>
      </c>
      <c r="E17" s="292">
        <v>134700000000</v>
      </c>
    </row>
    <row r="18" spans="1:8" ht="12.75">
      <c r="A18" s="288" t="s">
        <v>772</v>
      </c>
      <c r="B18" s="226">
        <v>120</v>
      </c>
      <c r="C18" s="226" t="s">
        <v>773</v>
      </c>
      <c r="D18" s="289"/>
      <c r="E18" s="289"/>
      <c r="F18" s="55"/>
      <c r="G18" s="55"/>
      <c r="H18" s="55"/>
    </row>
    <row r="19" spans="1:5" ht="12.75">
      <c r="A19" s="290" t="s">
        <v>774</v>
      </c>
      <c r="B19" s="291">
        <v>121</v>
      </c>
      <c r="C19" s="291"/>
      <c r="D19" s="292"/>
      <c r="E19" s="292"/>
    </row>
    <row r="20" spans="1:5" ht="12.75">
      <c r="A20" s="290" t="s">
        <v>775</v>
      </c>
      <c r="B20" s="291">
        <v>129</v>
      </c>
      <c r="C20" s="291"/>
      <c r="D20" s="292"/>
      <c r="E20" s="292"/>
    </row>
    <row r="21" spans="1:8" ht="12.75">
      <c r="A21" s="288" t="s">
        <v>776</v>
      </c>
      <c r="B21" s="226">
        <v>130</v>
      </c>
      <c r="C21" s="226"/>
      <c r="D21" s="289">
        <v>14631850893</v>
      </c>
      <c r="E21" s="289">
        <v>2146919160</v>
      </c>
      <c r="F21" s="55"/>
      <c r="G21" s="55"/>
      <c r="H21" s="55"/>
    </row>
    <row r="22" spans="1:5" ht="12.75">
      <c r="A22" s="290" t="s">
        <v>777</v>
      </c>
      <c r="B22" s="291">
        <v>131</v>
      </c>
      <c r="C22" s="291"/>
      <c r="D22" s="292">
        <v>44308579</v>
      </c>
      <c r="E22" s="292">
        <v>28890330</v>
      </c>
    </row>
    <row r="23" spans="1:5" ht="12.75">
      <c r="A23" s="290" t="s">
        <v>778</v>
      </c>
      <c r="B23" s="291">
        <v>132</v>
      </c>
      <c r="C23" s="291"/>
      <c r="D23" s="292">
        <v>14225919632</v>
      </c>
      <c r="E23" s="292">
        <v>393807000</v>
      </c>
    </row>
    <row r="24" spans="1:5" ht="12.75">
      <c r="A24" s="290" t="s">
        <v>779</v>
      </c>
      <c r="B24" s="291">
        <v>133</v>
      </c>
      <c r="C24" s="291"/>
      <c r="D24" s="292"/>
      <c r="E24" s="292"/>
    </row>
    <row r="25" spans="1:5" ht="12.75">
      <c r="A25" s="290" t="s">
        <v>780</v>
      </c>
      <c r="B25" s="291">
        <v>134</v>
      </c>
      <c r="C25" s="291"/>
      <c r="D25" s="292"/>
      <c r="E25" s="292"/>
    </row>
    <row r="26" spans="1:5" ht="12.75">
      <c r="A26" s="290" t="s">
        <v>781</v>
      </c>
      <c r="B26" s="291">
        <v>135</v>
      </c>
      <c r="C26" s="291" t="s">
        <v>782</v>
      </c>
      <c r="D26" s="292">
        <v>361622682</v>
      </c>
      <c r="E26" s="292">
        <v>1724221830</v>
      </c>
    </row>
    <row r="27" spans="1:5" ht="12.75">
      <c r="A27" s="290" t="s">
        <v>783</v>
      </c>
      <c r="B27" s="291">
        <v>139</v>
      </c>
      <c r="C27" s="291"/>
      <c r="D27" s="292"/>
      <c r="E27" s="292"/>
    </row>
    <row r="28" spans="1:8" ht="12.75">
      <c r="A28" s="288" t="s">
        <v>784</v>
      </c>
      <c r="B28" s="226">
        <v>140</v>
      </c>
      <c r="C28" s="226"/>
      <c r="D28" s="289">
        <v>1313317721</v>
      </c>
      <c r="E28" s="289">
        <v>1325120690</v>
      </c>
      <c r="F28" s="55"/>
      <c r="G28" s="55"/>
      <c r="H28" s="55"/>
    </row>
    <row r="29" spans="1:5" ht="12.75">
      <c r="A29" s="290" t="s">
        <v>785</v>
      </c>
      <c r="B29" s="291">
        <v>141</v>
      </c>
      <c r="C29" s="291" t="s">
        <v>786</v>
      </c>
      <c r="D29" s="292">
        <v>1313317721</v>
      </c>
      <c r="E29" s="292">
        <v>1325120690</v>
      </c>
    </row>
    <row r="30" spans="1:5" ht="12.75">
      <c r="A30" s="290" t="s">
        <v>787</v>
      </c>
      <c r="B30" s="291">
        <v>149</v>
      </c>
      <c r="C30" s="291"/>
      <c r="D30" s="292"/>
      <c r="E30" s="292"/>
    </row>
    <row r="31" spans="1:8" ht="12.75">
      <c r="A31" s="288" t="s">
        <v>788</v>
      </c>
      <c r="B31" s="226">
        <v>150</v>
      </c>
      <c r="C31" s="226"/>
      <c r="D31" s="289">
        <v>7858924602</v>
      </c>
      <c r="E31" s="289">
        <v>338339373</v>
      </c>
      <c r="F31" s="55"/>
      <c r="G31" s="55"/>
      <c r="H31" s="55"/>
    </row>
    <row r="32" spans="1:5" ht="12.75">
      <c r="A32" s="290" t="s">
        <v>789</v>
      </c>
      <c r="B32" s="291">
        <v>151</v>
      </c>
      <c r="C32" s="291"/>
      <c r="D32" s="292">
        <v>327340923</v>
      </c>
      <c r="E32" s="292">
        <v>90320752</v>
      </c>
    </row>
    <row r="33" spans="1:5" ht="12.75">
      <c r="A33" s="290" t="s">
        <v>790</v>
      </c>
      <c r="B33" s="291">
        <v>152</v>
      </c>
      <c r="C33" s="291"/>
      <c r="D33" s="292">
        <v>7368530814</v>
      </c>
      <c r="E33" s="292"/>
    </row>
    <row r="34" spans="1:5" ht="12.75">
      <c r="A34" s="290" t="s">
        <v>791</v>
      </c>
      <c r="B34" s="291">
        <v>154</v>
      </c>
      <c r="C34" s="291" t="s">
        <v>792</v>
      </c>
      <c r="D34" s="292"/>
      <c r="E34" s="292">
        <v>200018621</v>
      </c>
    </row>
    <row r="35" spans="1:5" ht="12.75">
      <c r="A35" s="290" t="s">
        <v>793</v>
      </c>
      <c r="B35" s="291">
        <v>158</v>
      </c>
      <c r="C35" s="291"/>
      <c r="D35" s="292">
        <v>163052865</v>
      </c>
      <c r="E35" s="292">
        <v>48000000</v>
      </c>
    </row>
    <row r="36" spans="1:8" ht="12.75">
      <c r="A36" s="288" t="s">
        <v>794</v>
      </c>
      <c r="B36" s="226">
        <v>200</v>
      </c>
      <c r="C36" s="226"/>
      <c r="D36" s="289">
        <v>76850924278</v>
      </c>
      <c r="E36" s="289">
        <v>4393779144</v>
      </c>
      <c r="F36" s="55"/>
      <c r="G36" s="55"/>
      <c r="H36" s="55"/>
    </row>
    <row r="37" spans="1:8" ht="12.75">
      <c r="A37" s="288" t="s">
        <v>795</v>
      </c>
      <c r="B37" s="226">
        <v>210</v>
      </c>
      <c r="C37" s="226"/>
      <c r="D37" s="289"/>
      <c r="E37" s="289"/>
      <c r="F37" s="55"/>
      <c r="G37" s="55"/>
      <c r="H37" s="55"/>
    </row>
    <row r="38" spans="1:5" ht="12.75">
      <c r="A38" s="290" t="s">
        <v>796</v>
      </c>
      <c r="B38" s="291">
        <v>211</v>
      </c>
      <c r="C38" s="291"/>
      <c r="D38" s="292"/>
      <c r="E38" s="292"/>
    </row>
    <row r="39" spans="1:5" ht="12.75">
      <c r="A39" s="290" t="s">
        <v>797</v>
      </c>
      <c r="B39" s="291">
        <v>212</v>
      </c>
      <c r="C39" s="291"/>
      <c r="D39" s="292"/>
      <c r="E39" s="292"/>
    </row>
    <row r="40" spans="1:5" ht="12.75">
      <c r="A40" s="290" t="s">
        <v>798</v>
      </c>
      <c r="B40" s="291">
        <v>213</v>
      </c>
      <c r="C40" s="291" t="s">
        <v>799</v>
      </c>
      <c r="D40" s="292"/>
      <c r="E40" s="292"/>
    </row>
    <row r="41" spans="1:5" ht="12.75">
      <c r="A41" s="290" t="s">
        <v>800</v>
      </c>
      <c r="B41" s="291">
        <v>218</v>
      </c>
      <c r="C41" s="291" t="s">
        <v>801</v>
      </c>
      <c r="D41" s="292"/>
      <c r="E41" s="292"/>
    </row>
    <row r="42" spans="1:5" ht="12.75">
      <c r="A42" s="290" t="s">
        <v>802</v>
      </c>
      <c r="B42" s="291">
        <v>219</v>
      </c>
      <c r="C42" s="291"/>
      <c r="D42" s="292"/>
      <c r="E42" s="292"/>
    </row>
    <row r="43" spans="1:8" ht="12.75">
      <c r="A43" s="288" t="s">
        <v>803</v>
      </c>
      <c r="B43" s="226">
        <v>220</v>
      </c>
      <c r="C43" s="226"/>
      <c r="D43" s="289">
        <v>73776454762</v>
      </c>
      <c r="E43" s="289">
        <v>1361016687</v>
      </c>
      <c r="F43" s="55"/>
      <c r="G43" s="55"/>
      <c r="H43" s="55"/>
    </row>
    <row r="44" spans="1:5" ht="12.75">
      <c r="A44" s="290" t="s">
        <v>804</v>
      </c>
      <c r="B44" s="291">
        <v>221</v>
      </c>
      <c r="C44" s="291" t="s">
        <v>805</v>
      </c>
      <c r="D44" s="292">
        <v>306840388</v>
      </c>
      <c r="E44" s="292">
        <v>158393056</v>
      </c>
    </row>
    <row r="45" spans="1:5" ht="12.75">
      <c r="A45" s="290" t="s">
        <v>806</v>
      </c>
      <c r="B45" s="291">
        <v>222</v>
      </c>
      <c r="C45" s="291"/>
      <c r="D45" s="292">
        <v>59782804600</v>
      </c>
      <c r="E45" s="292">
        <v>59850056719</v>
      </c>
    </row>
    <row r="46" spans="1:5" ht="12.75">
      <c r="A46" s="290" t="s">
        <v>807</v>
      </c>
      <c r="B46" s="291">
        <v>223</v>
      </c>
      <c r="C46" s="291"/>
      <c r="D46" s="293">
        <v>-59475964212</v>
      </c>
      <c r="E46" s="293">
        <v>-59691663663</v>
      </c>
    </row>
    <row r="47" spans="1:5" ht="12.75">
      <c r="A47" s="290" t="s">
        <v>808</v>
      </c>
      <c r="B47" s="291">
        <v>224</v>
      </c>
      <c r="C47" s="291" t="s">
        <v>809</v>
      </c>
      <c r="D47" s="292"/>
      <c r="E47" s="292"/>
    </row>
    <row r="48" spans="1:5" ht="12.75">
      <c r="A48" s="290" t="s">
        <v>806</v>
      </c>
      <c r="B48" s="291">
        <v>225</v>
      </c>
      <c r="C48" s="291"/>
      <c r="D48" s="292"/>
      <c r="E48" s="292"/>
    </row>
    <row r="49" spans="1:5" ht="12.75">
      <c r="A49" s="290" t="s">
        <v>807</v>
      </c>
      <c r="B49" s="291">
        <v>226</v>
      </c>
      <c r="C49" s="291"/>
      <c r="D49" s="292"/>
      <c r="E49" s="292"/>
    </row>
    <row r="50" spans="1:5" ht="12.75">
      <c r="A50" s="290" t="s">
        <v>810</v>
      </c>
      <c r="B50" s="291">
        <v>227</v>
      </c>
      <c r="C50" s="291" t="s">
        <v>811</v>
      </c>
      <c r="D50" s="292"/>
      <c r="E50" s="292"/>
    </row>
    <row r="51" spans="1:5" ht="12.75">
      <c r="A51" s="290" t="s">
        <v>806</v>
      </c>
      <c r="B51" s="291">
        <v>228</v>
      </c>
      <c r="C51" s="291"/>
      <c r="D51" s="292"/>
      <c r="E51" s="292"/>
    </row>
    <row r="52" spans="1:5" ht="12.75">
      <c r="A52" s="290" t="s">
        <v>807</v>
      </c>
      <c r="B52" s="291">
        <v>229</v>
      </c>
      <c r="C52" s="291"/>
      <c r="D52" s="292"/>
      <c r="E52" s="292"/>
    </row>
    <row r="53" spans="1:5" ht="12.75">
      <c r="A53" s="290" t="s">
        <v>812</v>
      </c>
      <c r="B53" s="291">
        <v>230</v>
      </c>
      <c r="C53" s="291" t="s">
        <v>813</v>
      </c>
      <c r="D53" s="292">
        <v>73469614374</v>
      </c>
      <c r="E53" s="292">
        <v>1202623631</v>
      </c>
    </row>
    <row r="54" spans="1:8" ht="12.75">
      <c r="A54" s="288" t="s">
        <v>814</v>
      </c>
      <c r="B54" s="226">
        <v>240</v>
      </c>
      <c r="C54" s="226" t="s">
        <v>815</v>
      </c>
      <c r="D54" s="289"/>
      <c r="E54" s="289"/>
      <c r="F54" s="55"/>
      <c r="G54" s="55"/>
      <c r="H54" s="55"/>
    </row>
    <row r="55" spans="1:5" ht="12.75">
      <c r="A55" s="290" t="s">
        <v>806</v>
      </c>
      <c r="B55" s="291">
        <v>241</v>
      </c>
      <c r="C55" s="291"/>
      <c r="D55" s="292"/>
      <c r="E55" s="292"/>
    </row>
    <row r="56" spans="1:5" ht="12.75">
      <c r="A56" s="290" t="s">
        <v>807</v>
      </c>
      <c r="B56" s="291">
        <v>242</v>
      </c>
      <c r="C56" s="291"/>
      <c r="D56" s="292"/>
      <c r="E56" s="292"/>
    </row>
    <row r="57" spans="1:8" ht="12.75">
      <c r="A57" s="288" t="s">
        <v>816</v>
      </c>
      <c r="B57" s="226">
        <v>250</v>
      </c>
      <c r="C57" s="226"/>
      <c r="D57" s="289">
        <v>1123168360</v>
      </c>
      <c r="E57" s="289">
        <v>1123168360</v>
      </c>
      <c r="F57" s="55"/>
      <c r="G57" s="55"/>
      <c r="H57" s="55"/>
    </row>
    <row r="58" spans="1:5" ht="12.75">
      <c r="A58" s="290" t="s">
        <v>817</v>
      </c>
      <c r="B58" s="291">
        <v>251</v>
      </c>
      <c r="C58" s="291"/>
      <c r="D58" s="292"/>
      <c r="E58" s="292"/>
    </row>
    <row r="59" spans="1:5" ht="12.75">
      <c r="A59" s="290" t="s">
        <v>818</v>
      </c>
      <c r="B59" s="291">
        <v>252</v>
      </c>
      <c r="C59" s="291"/>
      <c r="D59" s="292"/>
      <c r="E59" s="292"/>
    </row>
    <row r="60" spans="1:5" ht="12.75">
      <c r="A60" s="290" t="s">
        <v>819</v>
      </c>
      <c r="B60" s="291">
        <v>258</v>
      </c>
      <c r="C60" s="291" t="s">
        <v>820</v>
      </c>
      <c r="D60" s="293">
        <v>2421500000</v>
      </c>
      <c r="E60" s="293">
        <v>2421500000</v>
      </c>
    </row>
    <row r="61" spans="1:8" ht="12.75">
      <c r="A61" s="290" t="s">
        <v>821</v>
      </c>
      <c r="B61" s="291">
        <v>259</v>
      </c>
      <c r="C61" s="291"/>
      <c r="D61" s="293">
        <v>-1298331640</v>
      </c>
      <c r="E61" s="293">
        <v>-1298331640</v>
      </c>
      <c r="F61" s="55"/>
      <c r="G61" s="55"/>
      <c r="H61" s="55"/>
    </row>
    <row r="62" spans="1:8" ht="12.75">
      <c r="A62" s="288" t="s">
        <v>822</v>
      </c>
      <c r="B62" s="226">
        <v>260</v>
      </c>
      <c r="C62" s="226"/>
      <c r="D62" s="289">
        <v>1951301156</v>
      </c>
      <c r="E62" s="289">
        <v>1909594097</v>
      </c>
      <c r="F62" s="55"/>
      <c r="G62" s="55"/>
      <c r="H62" s="55"/>
    </row>
    <row r="63" spans="1:5" ht="12.75">
      <c r="A63" s="290" t="s">
        <v>823</v>
      </c>
      <c r="B63" s="291">
        <v>261</v>
      </c>
      <c r="C63" s="291" t="s">
        <v>824</v>
      </c>
      <c r="D63" s="292">
        <v>1131975718</v>
      </c>
      <c r="E63" s="292">
        <v>1485789534</v>
      </c>
    </row>
    <row r="64" spans="1:5" ht="12.75">
      <c r="A64" s="290" t="s">
        <v>825</v>
      </c>
      <c r="B64" s="291">
        <v>262</v>
      </c>
      <c r="C64" s="291" t="s">
        <v>826</v>
      </c>
      <c r="D64" s="292">
        <v>819325438</v>
      </c>
      <c r="E64" s="292">
        <v>423804563</v>
      </c>
    </row>
    <row r="65" spans="1:8" ht="12.75">
      <c r="A65" s="290" t="s">
        <v>827</v>
      </c>
      <c r="B65" s="291">
        <v>268</v>
      </c>
      <c r="C65" s="291"/>
      <c r="D65" s="292"/>
      <c r="E65" s="292"/>
      <c r="F65" s="55"/>
      <c r="G65" s="55"/>
      <c r="H65" s="55"/>
    </row>
    <row r="66" spans="1:8" ht="12.75">
      <c r="A66" s="288" t="s">
        <v>828</v>
      </c>
      <c r="B66" s="226">
        <v>270</v>
      </c>
      <c r="C66" s="226"/>
      <c r="D66" s="289">
        <v>181429215571</v>
      </c>
      <c r="E66" s="289">
        <v>145680648495</v>
      </c>
      <c r="F66" s="55"/>
      <c r="G66" s="55"/>
      <c r="H66" s="55"/>
    </row>
    <row r="67" spans="1:8" ht="12.75">
      <c r="A67" s="226" t="s">
        <v>829</v>
      </c>
      <c r="B67" s="291"/>
      <c r="C67" s="291"/>
      <c r="D67" s="292"/>
      <c r="E67" s="292"/>
      <c r="F67" s="55"/>
      <c r="G67" s="55"/>
      <c r="H67" s="55"/>
    </row>
    <row r="68" spans="1:8" ht="12.75">
      <c r="A68" s="288" t="s">
        <v>830</v>
      </c>
      <c r="B68" s="226">
        <v>300</v>
      </c>
      <c r="C68" s="226"/>
      <c r="D68" s="289">
        <v>15212003667</v>
      </c>
      <c r="E68" s="289">
        <v>14822594687</v>
      </c>
      <c r="F68" s="55"/>
      <c r="G68" s="55"/>
      <c r="H68" s="55"/>
    </row>
    <row r="69" spans="1:8" ht="12.75">
      <c r="A69" s="288" t="s">
        <v>831</v>
      </c>
      <c r="B69" s="226">
        <v>310</v>
      </c>
      <c r="C69" s="226"/>
      <c r="D69" s="289">
        <v>13499078394</v>
      </c>
      <c r="E69" s="289">
        <v>13641415346</v>
      </c>
      <c r="F69" s="55"/>
      <c r="G69" s="55"/>
      <c r="H69" s="55"/>
    </row>
    <row r="70" spans="1:5" ht="12.75">
      <c r="A70" s="290" t="s">
        <v>832</v>
      </c>
      <c r="B70" s="291">
        <v>311</v>
      </c>
      <c r="C70" s="291" t="s">
        <v>833</v>
      </c>
      <c r="D70" s="292"/>
      <c r="E70" s="292"/>
    </row>
    <row r="71" spans="1:5" ht="12.75">
      <c r="A71" s="290" t="s">
        <v>834</v>
      </c>
      <c r="B71" s="291">
        <v>312</v>
      </c>
      <c r="C71" s="291"/>
      <c r="D71" s="292">
        <v>306081930</v>
      </c>
      <c r="E71" s="292">
        <v>39896170</v>
      </c>
    </row>
    <row r="72" spans="1:5" ht="12.75">
      <c r="A72" s="290" t="s">
        <v>835</v>
      </c>
      <c r="B72" s="291">
        <v>313</v>
      </c>
      <c r="C72" s="291"/>
      <c r="D72" s="292"/>
      <c r="E72" s="292"/>
    </row>
    <row r="73" spans="1:5" ht="12.75">
      <c r="A73" s="290" t="s">
        <v>836</v>
      </c>
      <c r="B73" s="291">
        <v>314</v>
      </c>
      <c r="C73" s="291" t="s">
        <v>837</v>
      </c>
      <c r="D73" s="292">
        <v>10839529636</v>
      </c>
      <c r="E73" s="292">
        <v>10458574567</v>
      </c>
    </row>
    <row r="74" spans="1:5" ht="12.75">
      <c r="A74" s="290" t="s">
        <v>838</v>
      </c>
      <c r="B74" s="291">
        <v>315</v>
      </c>
      <c r="C74" s="291"/>
      <c r="D74" s="292">
        <v>1899739068</v>
      </c>
      <c r="E74" s="292">
        <v>2253053195</v>
      </c>
    </row>
    <row r="75" spans="1:5" ht="12.75">
      <c r="A75" s="290" t="s">
        <v>839</v>
      </c>
      <c r="B75" s="291">
        <v>316</v>
      </c>
      <c r="C75" s="291" t="s">
        <v>840</v>
      </c>
      <c r="D75" s="292">
        <v>2859300</v>
      </c>
      <c r="E75" s="292"/>
    </row>
    <row r="76" spans="1:5" ht="12.75">
      <c r="A76" s="290" t="s">
        <v>841</v>
      </c>
      <c r="B76" s="291">
        <v>317</v>
      </c>
      <c r="C76" s="291"/>
      <c r="D76" s="292"/>
      <c r="E76" s="292"/>
    </row>
    <row r="77" spans="1:5" ht="12.75">
      <c r="A77" s="290" t="s">
        <v>842</v>
      </c>
      <c r="B77" s="291">
        <v>318</v>
      </c>
      <c r="C77" s="291"/>
      <c r="D77" s="292"/>
      <c r="E77" s="292"/>
    </row>
    <row r="78" spans="1:5" ht="12.75">
      <c r="A78" s="290" t="s">
        <v>843</v>
      </c>
      <c r="B78" s="291">
        <v>319</v>
      </c>
      <c r="C78" s="291" t="s">
        <v>844</v>
      </c>
      <c r="D78" s="292">
        <v>81698770</v>
      </c>
      <c r="E78" s="292">
        <v>5599163</v>
      </c>
    </row>
    <row r="79" spans="1:5" ht="12.75">
      <c r="A79" s="290" t="s">
        <v>845</v>
      </c>
      <c r="B79" s="291">
        <v>320</v>
      </c>
      <c r="C79" s="291"/>
      <c r="D79" s="293"/>
      <c r="E79" s="292"/>
    </row>
    <row r="80" spans="1:5" ht="12.75">
      <c r="A80" s="290" t="s">
        <v>846</v>
      </c>
      <c r="B80" s="291">
        <v>323</v>
      </c>
      <c r="C80" s="291"/>
      <c r="D80" s="293">
        <v>369169690</v>
      </c>
      <c r="E80" s="292">
        <v>884292251</v>
      </c>
    </row>
    <row r="81" spans="1:8" ht="12.75">
      <c r="A81" s="288" t="s">
        <v>847</v>
      </c>
      <c r="B81" s="226">
        <v>330</v>
      </c>
      <c r="C81" s="226"/>
      <c r="D81" s="294">
        <v>1712925273</v>
      </c>
      <c r="E81" s="289">
        <v>1181179341</v>
      </c>
      <c r="F81" s="55"/>
      <c r="G81" s="55"/>
      <c r="H81" s="55"/>
    </row>
    <row r="82" spans="1:5" ht="12.75">
      <c r="A82" s="290" t="s">
        <v>848</v>
      </c>
      <c r="B82" s="291">
        <v>331</v>
      </c>
      <c r="C82" s="291"/>
      <c r="D82" s="293"/>
      <c r="E82" s="292"/>
    </row>
    <row r="83" spans="1:5" ht="12.75">
      <c r="A83" s="290" t="s">
        <v>849</v>
      </c>
      <c r="B83" s="291">
        <v>332</v>
      </c>
      <c r="C83" s="291" t="s">
        <v>850</v>
      </c>
      <c r="D83" s="293"/>
      <c r="E83" s="292"/>
    </row>
    <row r="84" spans="1:5" ht="12.75">
      <c r="A84" s="290" t="s">
        <v>851</v>
      </c>
      <c r="B84" s="291">
        <v>333</v>
      </c>
      <c r="C84" s="291"/>
      <c r="D84" s="293"/>
      <c r="E84" s="292"/>
    </row>
    <row r="85" spans="1:5" ht="12.75">
      <c r="A85" s="290" t="s">
        <v>852</v>
      </c>
      <c r="B85" s="291">
        <v>334</v>
      </c>
      <c r="C85" s="291" t="s">
        <v>853</v>
      </c>
      <c r="D85" s="293"/>
      <c r="E85" s="292"/>
    </row>
    <row r="86" spans="1:5" ht="12.75">
      <c r="A86" s="290" t="s">
        <v>854</v>
      </c>
      <c r="B86" s="291">
        <v>335</v>
      </c>
      <c r="C86" s="291" t="s">
        <v>826</v>
      </c>
      <c r="D86" s="293"/>
      <c r="E86" s="292"/>
    </row>
    <row r="87" spans="1:5" ht="12.75">
      <c r="A87" s="290" t="s">
        <v>855</v>
      </c>
      <c r="B87" s="291">
        <v>336</v>
      </c>
      <c r="C87" s="291"/>
      <c r="D87" s="293">
        <v>1283761500</v>
      </c>
      <c r="E87" s="292">
        <v>1125924050</v>
      </c>
    </row>
    <row r="88" spans="1:5" ht="12.75">
      <c r="A88" s="290" t="s">
        <v>856</v>
      </c>
      <c r="B88" s="291">
        <v>337</v>
      </c>
      <c r="C88" s="291"/>
      <c r="D88" s="293"/>
      <c r="E88" s="292"/>
    </row>
    <row r="89" spans="1:5" ht="12.75">
      <c r="A89" s="290" t="s">
        <v>857</v>
      </c>
      <c r="B89" s="291">
        <v>338</v>
      </c>
      <c r="C89" s="291"/>
      <c r="D89" s="293">
        <v>429163773</v>
      </c>
      <c r="E89" s="292">
        <v>55255291</v>
      </c>
    </row>
    <row r="90" spans="1:5" ht="12.75">
      <c r="A90" s="290" t="s">
        <v>858</v>
      </c>
      <c r="B90" s="291">
        <v>339</v>
      </c>
      <c r="C90" s="291"/>
      <c r="D90" s="293"/>
      <c r="E90" s="292"/>
    </row>
    <row r="91" spans="1:8" ht="12.75">
      <c r="A91" s="288" t="s">
        <v>859</v>
      </c>
      <c r="B91" s="226">
        <v>400</v>
      </c>
      <c r="C91" s="226"/>
      <c r="D91" s="294">
        <v>166217211904</v>
      </c>
      <c r="E91" s="289">
        <v>130858053808</v>
      </c>
      <c r="F91" s="55"/>
      <c r="G91" s="55"/>
      <c r="H91" s="55"/>
    </row>
    <row r="92" spans="1:8" ht="12.75">
      <c r="A92" s="288" t="s">
        <v>860</v>
      </c>
      <c r="B92" s="226">
        <v>410</v>
      </c>
      <c r="C92" s="226" t="s">
        <v>861</v>
      </c>
      <c r="D92" s="294">
        <v>166217211904</v>
      </c>
      <c r="E92" s="289">
        <v>130858053808</v>
      </c>
      <c r="F92" s="55"/>
      <c r="G92" s="55"/>
      <c r="H92" s="55"/>
    </row>
    <row r="93" spans="1:5" ht="12.75">
      <c r="A93" s="290" t="s">
        <v>862</v>
      </c>
      <c r="B93" s="291">
        <v>411</v>
      </c>
      <c r="C93" s="291"/>
      <c r="D93" s="293">
        <v>31970000000</v>
      </c>
      <c r="E93" s="292">
        <v>31970000000</v>
      </c>
    </row>
    <row r="94" spans="1:5" ht="12.75">
      <c r="A94" s="290" t="s">
        <v>863</v>
      </c>
      <c r="B94" s="291">
        <v>412</v>
      </c>
      <c r="C94" s="291"/>
      <c r="D94" s="293"/>
      <c r="E94" s="292"/>
    </row>
    <row r="95" spans="1:5" ht="12.75">
      <c r="A95" s="290" t="s">
        <v>864</v>
      </c>
      <c r="B95" s="291">
        <v>413</v>
      </c>
      <c r="C95" s="291"/>
      <c r="D95" s="293"/>
      <c r="E95" s="292"/>
    </row>
    <row r="96" spans="1:5" ht="12.75">
      <c r="A96" s="290" t="s">
        <v>865</v>
      </c>
      <c r="B96" s="291">
        <v>414</v>
      </c>
      <c r="C96" s="291"/>
      <c r="D96" s="293"/>
      <c r="E96" s="292"/>
    </row>
    <row r="97" spans="1:5" ht="12.75">
      <c r="A97" s="290" t="s">
        <v>866</v>
      </c>
      <c r="B97" s="291">
        <v>415</v>
      </c>
      <c r="C97" s="291"/>
      <c r="D97" s="293"/>
      <c r="E97" s="292"/>
    </row>
    <row r="98" spans="1:5" ht="12.75">
      <c r="A98" s="290" t="s">
        <v>867</v>
      </c>
      <c r="B98" s="291">
        <v>416</v>
      </c>
      <c r="C98" s="291"/>
      <c r="D98" s="293"/>
      <c r="E98" s="292"/>
    </row>
    <row r="99" spans="1:8" ht="12.75">
      <c r="A99" s="290" t="s">
        <v>868</v>
      </c>
      <c r="B99" s="291">
        <v>417</v>
      </c>
      <c r="C99" s="291"/>
      <c r="D99" s="292">
        <v>45621648918</v>
      </c>
      <c r="E99" s="292">
        <v>45621648918</v>
      </c>
      <c r="F99" s="55"/>
      <c r="G99" s="55"/>
      <c r="H99" s="55"/>
    </row>
    <row r="100" spans="1:5" ht="12.75">
      <c r="A100" s="290" t="s">
        <v>869</v>
      </c>
      <c r="B100" s="291">
        <v>418</v>
      </c>
      <c r="C100" s="291"/>
      <c r="D100" s="292">
        <v>7647796969</v>
      </c>
      <c r="E100" s="292">
        <v>7647796969</v>
      </c>
    </row>
    <row r="101" spans="1:5" ht="12.75">
      <c r="A101" s="290" t="s">
        <v>870</v>
      </c>
      <c r="B101" s="291">
        <v>419</v>
      </c>
      <c r="C101" s="291"/>
      <c r="D101" s="292"/>
      <c r="E101" s="292"/>
    </row>
    <row r="102" spans="1:5" ht="12.75">
      <c r="A102" s="290" t="s">
        <v>871</v>
      </c>
      <c r="B102" s="291">
        <v>420</v>
      </c>
      <c r="C102" s="291"/>
      <c r="D102" s="292">
        <v>80977766017</v>
      </c>
      <c r="E102" s="292">
        <v>45618607921</v>
      </c>
    </row>
    <row r="103" spans="1:5" ht="12.75">
      <c r="A103" s="290" t="s">
        <v>872</v>
      </c>
      <c r="B103" s="291">
        <v>421</v>
      </c>
      <c r="C103" s="291"/>
      <c r="D103" s="292"/>
      <c r="E103" s="292"/>
    </row>
    <row r="104" spans="1:5" ht="12.75">
      <c r="A104" s="290" t="s">
        <v>873</v>
      </c>
      <c r="B104" s="291">
        <v>422</v>
      </c>
      <c r="C104" s="291"/>
      <c r="D104" s="292"/>
      <c r="E104" s="292"/>
    </row>
    <row r="105" spans="1:8" ht="12.75">
      <c r="A105" s="288" t="s">
        <v>874</v>
      </c>
      <c r="B105" s="226">
        <v>430</v>
      </c>
      <c r="C105" s="226"/>
      <c r="D105" s="289"/>
      <c r="E105" s="289"/>
      <c r="F105" s="55"/>
      <c r="G105" s="55"/>
      <c r="H105" s="55"/>
    </row>
    <row r="106" spans="1:5" ht="12.75">
      <c r="A106" s="290" t="s">
        <v>875</v>
      </c>
      <c r="B106" s="291">
        <v>431</v>
      </c>
      <c r="C106" s="291" t="s">
        <v>876</v>
      </c>
      <c r="D106" s="292"/>
      <c r="E106" s="292"/>
    </row>
    <row r="107" spans="1:5" ht="12.75">
      <c r="A107" s="290" t="s">
        <v>877</v>
      </c>
      <c r="B107" s="291">
        <v>432</v>
      </c>
      <c r="C107" s="291"/>
      <c r="D107" s="292"/>
      <c r="E107" s="292"/>
    </row>
    <row r="108" spans="1:8" ht="12.75">
      <c r="A108" s="288" t="s">
        <v>878</v>
      </c>
      <c r="B108" s="226">
        <v>440</v>
      </c>
      <c r="C108" s="226"/>
      <c r="D108" s="289">
        <v>181429215571</v>
      </c>
      <c r="E108" s="289">
        <v>145680648495</v>
      </c>
      <c r="F108" s="55"/>
      <c r="G108" s="55"/>
      <c r="H108" s="55"/>
    </row>
    <row r="109" spans="1:8" ht="12.75">
      <c r="A109" s="320" t="s">
        <v>879</v>
      </c>
      <c r="B109" s="321"/>
      <c r="C109" s="321"/>
      <c r="D109" s="321"/>
      <c r="E109" s="322"/>
      <c r="F109" s="55"/>
      <c r="G109" s="55"/>
      <c r="H109" s="55"/>
    </row>
    <row r="110" spans="1:5" ht="12.75">
      <c r="A110" s="295" t="s">
        <v>880</v>
      </c>
      <c r="B110" s="296"/>
      <c r="C110" s="296">
        <v>24</v>
      </c>
      <c r="D110" s="297"/>
      <c r="E110" s="297"/>
    </row>
    <row r="111" spans="1:5" ht="12.75">
      <c r="A111" s="295" t="s">
        <v>881</v>
      </c>
      <c r="B111" s="296"/>
      <c r="C111" s="296"/>
      <c r="D111" s="297"/>
      <c r="E111" s="297"/>
    </row>
    <row r="112" spans="1:5" ht="12.75">
      <c r="A112" s="295" t="s">
        <v>882</v>
      </c>
      <c r="B112" s="296"/>
      <c r="C112" s="296"/>
      <c r="D112" s="297"/>
      <c r="E112" s="297"/>
    </row>
    <row r="113" spans="1:5" ht="12.75">
      <c r="A113" s="295" t="s">
        <v>883</v>
      </c>
      <c r="B113" s="296"/>
      <c r="C113" s="296"/>
      <c r="D113" s="297"/>
      <c r="E113" s="297"/>
    </row>
    <row r="114" spans="1:5" ht="12.75">
      <c r="A114" s="295" t="s">
        <v>884</v>
      </c>
      <c r="B114" s="296"/>
      <c r="C114" s="296"/>
      <c r="D114" s="297"/>
      <c r="E114" s="297"/>
    </row>
    <row r="115" spans="1:5" ht="12.75">
      <c r="A115" s="295" t="s">
        <v>885</v>
      </c>
      <c r="B115" s="296"/>
      <c r="C115" s="296"/>
      <c r="D115" s="297"/>
      <c r="E115" s="297"/>
    </row>
    <row r="116" spans="1:5" ht="14.25">
      <c r="A116" s="298"/>
      <c r="B116" s="113"/>
      <c r="C116" s="113"/>
      <c r="D116" s="299"/>
      <c r="E116" s="299"/>
    </row>
    <row r="117" spans="1:5" ht="14.25">
      <c r="A117" s="298"/>
      <c r="B117" s="298"/>
      <c r="C117" s="298" t="s">
        <v>886</v>
      </c>
      <c r="D117" s="300"/>
      <c r="E117" s="299"/>
    </row>
    <row r="118" spans="3:5" ht="15">
      <c r="C118" s="301" t="s">
        <v>887</v>
      </c>
      <c r="D118" s="58"/>
      <c r="E118" s="58"/>
    </row>
    <row r="119" spans="1:5" ht="15">
      <c r="A119" s="302" t="s">
        <v>888</v>
      </c>
      <c r="B119" s="277"/>
      <c r="C119" s="277"/>
      <c r="D119" s="277"/>
      <c r="E119" s="303"/>
    </row>
  </sheetData>
  <sheetProtection/>
  <mergeCells count="4">
    <mergeCell ref="A6:E6"/>
    <mergeCell ref="A7:E7"/>
    <mergeCell ref="A8:E8"/>
    <mergeCell ref="A109:E10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738"/>
  <sheetViews>
    <sheetView zoomScalePageLayoutView="0" workbookViewId="0" topLeftCell="A1">
      <selection activeCell="E21" sqref="E21"/>
    </sheetView>
  </sheetViews>
  <sheetFormatPr defaultColWidth="9.140625" defaultRowHeight="12.75"/>
  <cols>
    <col min="5" max="5" width="15.140625" style="0" customWidth="1"/>
    <col min="6" max="6" width="16.7109375" style="0" customWidth="1"/>
    <col min="7" max="7" width="16.57421875" style="0" customWidth="1"/>
    <col min="8" max="8" width="18.7109375" style="0" customWidth="1"/>
    <col min="9" max="9" width="16.28125" style="0" customWidth="1"/>
    <col min="10" max="10" width="15.7109375" style="0" customWidth="1"/>
  </cols>
  <sheetData>
    <row r="1" spans="1:9" ht="12.75">
      <c r="A1" s="112" t="s">
        <v>0</v>
      </c>
      <c r="B1" s="112"/>
      <c r="C1" s="112"/>
      <c r="D1" s="112"/>
      <c r="E1" s="113"/>
      <c r="F1" s="113"/>
      <c r="G1" s="113"/>
      <c r="I1" s="97" t="s">
        <v>137</v>
      </c>
    </row>
    <row r="2" spans="1:9" ht="12.75">
      <c r="A2" s="114" t="s">
        <v>1</v>
      </c>
      <c r="B2" s="115"/>
      <c r="C2" s="115"/>
      <c r="D2" s="115"/>
      <c r="E2" s="115"/>
      <c r="F2" s="115"/>
      <c r="G2" s="115"/>
      <c r="I2" s="97" t="s">
        <v>11</v>
      </c>
    </row>
    <row r="3" spans="1:10" ht="16.5" thickBot="1">
      <c r="A3" s="116" t="s">
        <v>138</v>
      </c>
      <c r="B3" s="117"/>
      <c r="C3" s="117"/>
      <c r="D3" s="118"/>
      <c r="E3" s="118"/>
      <c r="F3" s="118"/>
      <c r="G3" s="118"/>
      <c r="H3" s="118"/>
      <c r="I3" s="119"/>
      <c r="J3" s="119"/>
    </row>
    <row r="4" spans="1:10" ht="16.5" thickTop="1">
      <c r="A4" s="114"/>
      <c r="B4" s="58"/>
      <c r="C4" s="58"/>
      <c r="D4" s="120"/>
      <c r="E4" s="120"/>
      <c r="F4" s="120"/>
      <c r="G4" s="120"/>
      <c r="H4" s="121"/>
      <c r="I4" s="121" t="s">
        <v>139</v>
      </c>
      <c r="J4" s="120"/>
    </row>
    <row r="5" spans="1:10" ht="12.75">
      <c r="A5" s="58"/>
      <c r="B5" s="58"/>
      <c r="C5" s="58"/>
      <c r="D5" s="58"/>
      <c r="E5" s="58"/>
      <c r="F5" s="58"/>
      <c r="G5" s="58"/>
      <c r="H5" s="99"/>
      <c r="I5" s="99"/>
      <c r="J5" s="99"/>
    </row>
    <row r="6" spans="1:10" ht="15.75">
      <c r="A6" s="323" t="s">
        <v>140</v>
      </c>
      <c r="B6" s="323"/>
      <c r="C6" s="323"/>
      <c r="D6" s="323"/>
      <c r="E6" s="323"/>
      <c r="F6" s="323"/>
      <c r="G6" s="323"/>
      <c r="H6" s="323"/>
      <c r="I6" s="323"/>
      <c r="J6" s="323"/>
    </row>
    <row r="7" spans="1:10" ht="15.75">
      <c r="A7" s="323" t="s">
        <v>11</v>
      </c>
      <c r="B7" s="323"/>
      <c r="C7" s="323"/>
      <c r="D7" s="323"/>
      <c r="E7" s="323"/>
      <c r="F7" s="323"/>
      <c r="G7" s="323"/>
      <c r="H7" s="323"/>
      <c r="I7" s="323"/>
      <c r="J7" s="323"/>
    </row>
    <row r="8" spans="1:10" ht="15.75">
      <c r="A8" s="122"/>
      <c r="B8" s="122"/>
      <c r="C8" s="122"/>
      <c r="D8" s="122"/>
      <c r="E8" s="122"/>
      <c r="F8" s="122"/>
      <c r="G8" s="122"/>
      <c r="H8" s="122"/>
      <c r="I8" s="122"/>
      <c r="J8" s="122"/>
    </row>
    <row r="9" spans="1:10" ht="12.75">
      <c r="A9" s="55" t="s">
        <v>141</v>
      </c>
      <c r="B9" s="123"/>
      <c r="C9" s="123"/>
      <c r="D9" s="123"/>
      <c r="E9" s="123"/>
      <c r="F9" s="123"/>
      <c r="G9" s="123"/>
      <c r="H9" s="123"/>
      <c r="I9" s="58"/>
      <c r="J9" s="58"/>
    </row>
    <row r="10" spans="1:10" ht="12.75">
      <c r="A10" s="58" t="s">
        <v>142</v>
      </c>
      <c r="B10" s="123"/>
      <c r="C10" s="123"/>
      <c r="D10" s="123"/>
      <c r="E10" s="123"/>
      <c r="F10" s="123"/>
      <c r="G10" s="123"/>
      <c r="H10" s="123"/>
      <c r="I10" s="58"/>
      <c r="J10" s="58"/>
    </row>
    <row r="11" spans="1:10" ht="12.75">
      <c r="A11" s="58" t="s">
        <v>143</v>
      </c>
      <c r="B11" s="123"/>
      <c r="C11" s="123"/>
      <c r="D11" s="123"/>
      <c r="E11" s="123"/>
      <c r="F11" s="123"/>
      <c r="G11" s="123"/>
      <c r="H11" s="123"/>
      <c r="I11" s="58"/>
      <c r="J11" s="58"/>
    </row>
    <row r="12" spans="1:10" ht="12.75">
      <c r="A12" s="58" t="s">
        <v>144</v>
      </c>
      <c r="B12" s="123"/>
      <c r="C12" s="123"/>
      <c r="D12" s="123"/>
      <c r="E12" s="123"/>
      <c r="F12" s="123"/>
      <c r="G12" s="123"/>
      <c r="H12" s="123"/>
      <c r="I12" s="58"/>
      <c r="J12" s="58"/>
    </row>
    <row r="13" spans="1:10" ht="12.75">
      <c r="A13" s="58" t="s">
        <v>145</v>
      </c>
      <c r="B13" s="123"/>
      <c r="C13" s="123"/>
      <c r="D13" s="123"/>
      <c r="E13" s="123"/>
      <c r="F13" s="123"/>
      <c r="G13" s="123"/>
      <c r="H13" s="123"/>
      <c r="I13" s="58"/>
      <c r="J13" s="58"/>
    </row>
    <row r="14" spans="1:10" ht="12.75">
      <c r="A14" s="58" t="s">
        <v>146</v>
      </c>
      <c r="B14" s="123"/>
      <c r="C14" s="123"/>
      <c r="D14" s="123"/>
      <c r="E14" s="123"/>
      <c r="F14" s="123"/>
      <c r="G14" s="123"/>
      <c r="H14" s="123"/>
      <c r="I14" s="58"/>
      <c r="J14" s="58"/>
    </row>
    <row r="15" spans="1:10" ht="12.75">
      <c r="A15" s="58" t="s">
        <v>147</v>
      </c>
      <c r="B15" s="123"/>
      <c r="C15" s="123"/>
      <c r="D15" s="123"/>
      <c r="E15" s="123"/>
      <c r="F15" s="123"/>
      <c r="G15" s="123"/>
      <c r="H15" s="123"/>
      <c r="I15" s="58"/>
      <c r="J15" s="58"/>
    </row>
    <row r="16" spans="1:10" ht="12.75">
      <c r="A16" s="58" t="s">
        <v>148</v>
      </c>
      <c r="B16" s="123"/>
      <c r="C16" s="123"/>
      <c r="D16" s="123"/>
      <c r="E16" s="123"/>
      <c r="F16" s="123"/>
      <c r="G16" s="123"/>
      <c r="H16" s="123"/>
      <c r="I16" s="58"/>
      <c r="J16" s="58"/>
    </row>
    <row r="17" spans="1:10" ht="12.75">
      <c r="A17" s="58" t="s">
        <v>149</v>
      </c>
      <c r="B17" s="123"/>
      <c r="C17" s="123"/>
      <c r="D17" s="123"/>
      <c r="E17" s="123"/>
      <c r="F17" s="123"/>
      <c r="G17" s="123"/>
      <c r="H17" s="123"/>
      <c r="I17" s="58"/>
      <c r="J17" s="58"/>
    </row>
    <row r="18" spans="1:10" ht="12.75">
      <c r="A18" s="58" t="s">
        <v>150</v>
      </c>
      <c r="B18" s="123"/>
      <c r="C18" s="123"/>
      <c r="D18" s="123"/>
      <c r="E18" s="123"/>
      <c r="F18" s="123"/>
      <c r="G18" s="123"/>
      <c r="H18" s="123"/>
      <c r="I18" s="58"/>
      <c r="J18" s="58"/>
    </row>
    <row r="19" spans="1:10" ht="12.75">
      <c r="A19" s="58" t="s">
        <v>151</v>
      </c>
      <c r="B19" s="123"/>
      <c r="C19" s="123"/>
      <c r="D19" s="123"/>
      <c r="E19" s="123"/>
      <c r="F19" s="123"/>
      <c r="G19" s="123"/>
      <c r="H19" s="123"/>
      <c r="I19" s="58"/>
      <c r="J19" s="58"/>
    </row>
    <row r="20" spans="1:10" ht="12.75">
      <c r="A20" s="58" t="s">
        <v>152</v>
      </c>
      <c r="B20" s="123"/>
      <c r="C20" s="123"/>
      <c r="D20" s="123"/>
      <c r="E20" s="123"/>
      <c r="F20" s="123"/>
      <c r="G20" s="123"/>
      <c r="H20" s="123"/>
      <c r="I20" s="58"/>
      <c r="J20" s="58"/>
    </row>
    <row r="21" spans="1:10" ht="12.75">
      <c r="A21" s="58" t="s">
        <v>153</v>
      </c>
      <c r="B21" s="123"/>
      <c r="C21" s="123"/>
      <c r="D21" s="123"/>
      <c r="E21" s="123"/>
      <c r="F21" s="123"/>
      <c r="G21" s="123"/>
      <c r="H21" s="123"/>
      <c r="I21" s="58"/>
      <c r="J21" s="58"/>
    </row>
    <row r="22" spans="1:10" ht="12.75">
      <c r="A22" s="58" t="s">
        <v>154</v>
      </c>
      <c r="B22" s="123"/>
      <c r="C22" s="123"/>
      <c r="D22" s="123"/>
      <c r="E22" s="123"/>
      <c r="F22" s="123"/>
      <c r="G22" s="123"/>
      <c r="H22" s="123"/>
      <c r="I22" s="58"/>
      <c r="J22" s="58"/>
    </row>
    <row r="23" spans="1:10" ht="12.75">
      <c r="A23" s="58" t="s">
        <v>155</v>
      </c>
      <c r="B23" s="123"/>
      <c r="C23" s="123"/>
      <c r="D23" s="123"/>
      <c r="E23" s="123"/>
      <c r="F23" s="123"/>
      <c r="G23" s="123"/>
      <c r="H23" s="123"/>
      <c r="I23" s="58"/>
      <c r="J23" s="58"/>
    </row>
    <row r="24" spans="1:10" ht="12.75">
      <c r="A24" s="58" t="s">
        <v>156</v>
      </c>
      <c r="B24" s="123"/>
      <c r="C24" s="123"/>
      <c r="D24" s="123"/>
      <c r="E24" s="123"/>
      <c r="F24" s="123"/>
      <c r="G24" s="123"/>
      <c r="H24" s="123"/>
      <c r="I24" s="58"/>
      <c r="J24" s="58"/>
    </row>
    <row r="25" spans="1:10" ht="12.75">
      <c r="A25" s="55" t="s">
        <v>157</v>
      </c>
      <c r="B25" s="123"/>
      <c r="C25" s="123"/>
      <c r="D25" s="123"/>
      <c r="E25" s="123"/>
      <c r="F25" s="123"/>
      <c r="G25" s="123"/>
      <c r="H25" s="123"/>
      <c r="I25" s="58"/>
      <c r="J25" s="58"/>
    </row>
    <row r="26" spans="1:10" ht="12.75">
      <c r="A26" s="58" t="s">
        <v>158</v>
      </c>
      <c r="B26" s="123"/>
      <c r="C26" s="123"/>
      <c r="D26" s="123"/>
      <c r="E26" s="123"/>
      <c r="F26" s="123"/>
      <c r="G26" s="123"/>
      <c r="H26" s="123"/>
      <c r="I26" s="58"/>
      <c r="J26" s="58"/>
    </row>
    <row r="27" spans="1:10" ht="12.75">
      <c r="A27" s="58" t="s">
        <v>159</v>
      </c>
      <c r="B27" s="123"/>
      <c r="C27" s="123"/>
      <c r="D27" s="123"/>
      <c r="E27" s="123"/>
      <c r="F27" s="123"/>
      <c r="G27" s="123"/>
      <c r="H27" s="123"/>
      <c r="I27" s="58"/>
      <c r="J27" s="58"/>
    </row>
    <row r="28" spans="1:10" ht="12.75">
      <c r="A28" s="58" t="s">
        <v>160</v>
      </c>
      <c r="B28" s="123"/>
      <c r="C28" s="123"/>
      <c r="D28" s="123"/>
      <c r="E28" s="123"/>
      <c r="F28" s="123"/>
      <c r="G28" s="123"/>
      <c r="H28" s="123"/>
      <c r="I28" s="58"/>
      <c r="J28" s="58"/>
    </row>
    <row r="29" spans="1:10" ht="12.75">
      <c r="A29" s="55" t="s">
        <v>161</v>
      </c>
      <c r="B29" s="123"/>
      <c r="C29" s="123"/>
      <c r="D29" s="123"/>
      <c r="E29" s="123"/>
      <c r="F29" s="123"/>
      <c r="G29" s="123"/>
      <c r="H29" s="123"/>
      <c r="I29" s="58"/>
      <c r="J29" s="58"/>
    </row>
    <row r="30" spans="1:10" ht="12.75">
      <c r="A30" s="58" t="s">
        <v>162</v>
      </c>
      <c r="B30" s="123"/>
      <c r="C30" s="123"/>
      <c r="D30" s="123"/>
      <c r="E30" s="123"/>
      <c r="F30" s="123"/>
      <c r="G30" s="123"/>
      <c r="H30" s="123"/>
      <c r="I30" s="58"/>
      <c r="J30" s="58"/>
    </row>
    <row r="31" spans="1:10" ht="12.75">
      <c r="A31" s="58" t="s">
        <v>163</v>
      </c>
      <c r="B31" s="123"/>
      <c r="C31" s="123"/>
      <c r="D31" s="123"/>
      <c r="E31" s="123"/>
      <c r="F31" s="123"/>
      <c r="G31" s="123"/>
      <c r="H31" s="123"/>
      <c r="I31" s="58"/>
      <c r="J31" s="58"/>
    </row>
    <row r="32" spans="1:10" ht="12.75">
      <c r="A32" s="58" t="s">
        <v>164</v>
      </c>
      <c r="B32" s="123"/>
      <c r="C32" s="123"/>
      <c r="D32" s="123"/>
      <c r="E32" s="123"/>
      <c r="F32" s="123"/>
      <c r="G32" s="123"/>
      <c r="H32" s="123"/>
      <c r="I32" s="58"/>
      <c r="J32" s="58"/>
    </row>
    <row r="33" spans="1:10" ht="12.75">
      <c r="A33" s="58" t="s">
        <v>165</v>
      </c>
      <c r="B33" s="123"/>
      <c r="C33" s="123"/>
      <c r="D33" s="123"/>
      <c r="E33" s="123"/>
      <c r="F33" s="123"/>
      <c r="G33" s="123"/>
      <c r="H33" s="123"/>
      <c r="I33" s="58"/>
      <c r="J33" s="58"/>
    </row>
    <row r="34" spans="1:10" ht="12.75">
      <c r="A34" s="55" t="s">
        <v>166</v>
      </c>
      <c r="B34" s="123"/>
      <c r="C34" s="123"/>
      <c r="D34" s="123"/>
      <c r="E34" s="123"/>
      <c r="F34" s="123"/>
      <c r="G34" s="123"/>
      <c r="H34" s="123"/>
      <c r="I34" s="58"/>
      <c r="J34" s="58"/>
    </row>
    <row r="35" spans="1:10" ht="12.75">
      <c r="A35" s="58" t="s">
        <v>167</v>
      </c>
      <c r="B35" s="123"/>
      <c r="C35" s="123"/>
      <c r="D35" s="123"/>
      <c r="E35" s="123"/>
      <c r="F35" s="123"/>
      <c r="G35" s="123"/>
      <c r="H35" s="123"/>
      <c r="I35" s="58"/>
      <c r="J35" s="58"/>
    </row>
    <row r="36" spans="1:10" ht="12.75">
      <c r="A36" s="58" t="s">
        <v>168</v>
      </c>
      <c r="B36" s="123"/>
      <c r="C36" s="123"/>
      <c r="D36" s="123"/>
      <c r="E36" s="123"/>
      <c r="F36" s="123"/>
      <c r="G36" s="123"/>
      <c r="H36" s="123"/>
      <c r="I36" s="58"/>
      <c r="J36" s="58"/>
    </row>
    <row r="37" spans="1:10" ht="12.75">
      <c r="A37" s="58" t="s">
        <v>169</v>
      </c>
      <c r="B37" s="123"/>
      <c r="C37" s="123"/>
      <c r="D37" s="123"/>
      <c r="E37" s="123"/>
      <c r="F37" s="123"/>
      <c r="G37" s="123"/>
      <c r="H37" s="123"/>
      <c r="I37" s="58"/>
      <c r="J37" s="58"/>
    </row>
    <row r="38" spans="1:10" ht="12.75">
      <c r="A38" s="58" t="s">
        <v>170</v>
      </c>
      <c r="B38" s="123"/>
      <c r="C38" s="123"/>
      <c r="D38" s="123"/>
      <c r="E38" s="123"/>
      <c r="F38" s="123"/>
      <c r="G38" s="123"/>
      <c r="H38" s="123"/>
      <c r="I38" s="58"/>
      <c r="J38" s="58"/>
    </row>
    <row r="39" spans="1:10" ht="12.75">
      <c r="A39" s="58" t="s">
        <v>171</v>
      </c>
      <c r="B39" s="123"/>
      <c r="C39" s="123"/>
      <c r="D39" s="123"/>
      <c r="E39" s="123"/>
      <c r="F39" s="123"/>
      <c r="G39" s="123"/>
      <c r="H39" s="123"/>
      <c r="I39" s="58"/>
      <c r="J39" s="58"/>
    </row>
    <row r="40" spans="1:10" ht="12.75">
      <c r="A40" s="58" t="s">
        <v>172</v>
      </c>
      <c r="B40" s="123"/>
      <c r="C40" s="123"/>
      <c r="D40" s="123"/>
      <c r="E40" s="123"/>
      <c r="F40" s="123"/>
      <c r="G40" s="123"/>
      <c r="H40" s="123"/>
      <c r="I40" s="58"/>
      <c r="J40" s="58"/>
    </row>
    <row r="41" spans="1:10" ht="12.75">
      <c r="A41" s="58" t="s">
        <v>173</v>
      </c>
      <c r="B41" s="123"/>
      <c r="C41" s="123"/>
      <c r="D41" s="123"/>
      <c r="E41" s="123"/>
      <c r="F41" s="123"/>
      <c r="G41" s="123"/>
      <c r="H41" s="123"/>
      <c r="I41" s="58"/>
      <c r="J41" s="58"/>
    </row>
    <row r="42" spans="1:10" ht="12.75">
      <c r="A42" s="58" t="s">
        <v>174</v>
      </c>
      <c r="B42" s="123"/>
      <c r="C42" s="123"/>
      <c r="D42" s="123"/>
      <c r="E42" s="123"/>
      <c r="F42" s="123"/>
      <c r="G42" s="123"/>
      <c r="H42" s="123"/>
      <c r="I42" s="58"/>
      <c r="J42" s="58"/>
    </row>
    <row r="43" spans="1:10" ht="12.75">
      <c r="A43" s="114" t="s">
        <v>175</v>
      </c>
      <c r="B43" s="123"/>
      <c r="C43" s="123"/>
      <c r="D43" s="123"/>
      <c r="E43" s="123"/>
      <c r="F43" s="123"/>
      <c r="G43" s="123"/>
      <c r="H43" s="123"/>
      <c r="I43" s="58"/>
      <c r="J43" s="58"/>
    </row>
    <row r="44" spans="1:10" ht="12.75">
      <c r="A44" s="114" t="s">
        <v>176</v>
      </c>
      <c r="B44" s="123"/>
      <c r="C44" s="123"/>
      <c r="D44" s="123"/>
      <c r="E44" s="123"/>
      <c r="F44" s="123"/>
      <c r="G44" s="123"/>
      <c r="H44" s="123"/>
      <c r="I44" s="58"/>
      <c r="J44" s="58"/>
    </row>
    <row r="45" spans="1:10" ht="12.75">
      <c r="A45" s="114" t="s">
        <v>177</v>
      </c>
      <c r="B45" s="123"/>
      <c r="C45" s="123"/>
      <c r="D45" s="123"/>
      <c r="E45" s="123"/>
      <c r="F45" s="123"/>
      <c r="G45" s="123"/>
      <c r="H45" s="123"/>
      <c r="I45" s="58"/>
      <c r="J45" s="58"/>
    </row>
    <row r="46" spans="1:10" ht="12.75">
      <c r="A46" s="114" t="s">
        <v>178</v>
      </c>
      <c r="B46" s="123"/>
      <c r="C46" s="123"/>
      <c r="D46" s="123"/>
      <c r="E46" s="123"/>
      <c r="F46" s="123"/>
      <c r="G46" s="123"/>
      <c r="H46" s="123"/>
      <c r="I46" s="58"/>
      <c r="J46" s="58"/>
    </row>
    <row r="47" spans="1:10" ht="12.75">
      <c r="A47" s="114" t="s">
        <v>179</v>
      </c>
      <c r="B47" s="123"/>
      <c r="C47" s="123"/>
      <c r="D47" s="123"/>
      <c r="E47" s="123"/>
      <c r="F47" s="123"/>
      <c r="G47" s="123"/>
      <c r="H47" s="123"/>
      <c r="I47" s="58"/>
      <c r="J47" s="58"/>
    </row>
    <row r="48" spans="1:10" ht="12.75">
      <c r="A48" s="114" t="s">
        <v>180</v>
      </c>
      <c r="B48" s="123"/>
      <c r="C48" s="123"/>
      <c r="D48" s="123"/>
      <c r="E48" s="123"/>
      <c r="F48" s="123"/>
      <c r="G48" s="123"/>
      <c r="H48" s="123"/>
      <c r="I48" s="58"/>
      <c r="J48" s="58"/>
    </row>
    <row r="49" spans="1:10" ht="12.75">
      <c r="A49" s="114" t="s">
        <v>181</v>
      </c>
      <c r="B49" s="123"/>
      <c r="C49" s="123"/>
      <c r="D49" s="123"/>
      <c r="E49" s="123"/>
      <c r="F49" s="123"/>
      <c r="G49" s="123"/>
      <c r="H49" s="123"/>
      <c r="I49" s="58"/>
      <c r="J49" s="58"/>
    </row>
    <row r="50" spans="1:10" ht="12.75">
      <c r="A50" s="114" t="s">
        <v>182</v>
      </c>
      <c r="B50" s="123"/>
      <c r="C50" s="123"/>
      <c r="D50" s="123"/>
      <c r="E50" s="123"/>
      <c r="F50" s="123"/>
      <c r="G50" s="123"/>
      <c r="H50" s="123"/>
      <c r="I50" s="58"/>
      <c r="J50" s="58"/>
    </row>
    <row r="51" spans="1:10" ht="12.75">
      <c r="A51" s="114" t="s">
        <v>183</v>
      </c>
      <c r="B51" s="123"/>
      <c r="C51" s="123"/>
      <c r="D51" s="123"/>
      <c r="E51" s="123"/>
      <c r="F51" s="123"/>
      <c r="G51" s="123"/>
      <c r="H51" s="123"/>
      <c r="I51" s="58"/>
      <c r="J51" s="58"/>
    </row>
    <row r="52" spans="1:10" ht="12.75">
      <c r="A52" s="114" t="s">
        <v>184</v>
      </c>
      <c r="B52" s="123"/>
      <c r="C52" s="123"/>
      <c r="D52" s="123"/>
      <c r="E52" s="123"/>
      <c r="F52" s="123"/>
      <c r="G52" s="123"/>
      <c r="H52" s="123"/>
      <c r="I52" s="58"/>
      <c r="J52" s="58"/>
    </row>
    <row r="53" spans="1:10" ht="12.75">
      <c r="A53" s="114" t="s">
        <v>185</v>
      </c>
      <c r="B53" s="123"/>
      <c r="C53" s="123"/>
      <c r="D53" s="123"/>
      <c r="E53" s="123"/>
      <c r="F53" s="123"/>
      <c r="G53" s="123"/>
      <c r="H53" s="123"/>
      <c r="I53" s="58"/>
      <c r="J53" s="58"/>
    </row>
    <row r="54" spans="1:10" ht="12.75">
      <c r="A54" s="114" t="s">
        <v>186</v>
      </c>
      <c r="B54" s="123"/>
      <c r="C54" s="123"/>
      <c r="D54" s="123"/>
      <c r="E54" s="123"/>
      <c r="F54" s="123"/>
      <c r="G54" s="123"/>
      <c r="H54" s="123"/>
      <c r="I54" s="58"/>
      <c r="J54" s="58"/>
    </row>
    <row r="55" spans="1:10" ht="12.75">
      <c r="A55" s="114" t="s">
        <v>187</v>
      </c>
      <c r="B55" s="123"/>
      <c r="C55" s="123"/>
      <c r="D55" s="123"/>
      <c r="E55" s="123"/>
      <c r="F55" s="123"/>
      <c r="G55" s="123"/>
      <c r="H55" s="123"/>
      <c r="I55" s="58"/>
      <c r="J55" s="58"/>
    </row>
    <row r="56" spans="1:10" ht="12.75">
      <c r="A56" s="114" t="s">
        <v>188</v>
      </c>
      <c r="B56" s="123"/>
      <c r="C56" s="123"/>
      <c r="D56" s="123"/>
      <c r="E56" s="123"/>
      <c r="F56" s="123"/>
      <c r="G56" s="123"/>
      <c r="H56" s="123"/>
      <c r="I56" s="58"/>
      <c r="J56" s="58"/>
    </row>
    <row r="57" spans="1:10" ht="12.75">
      <c r="A57" s="114" t="s">
        <v>189</v>
      </c>
      <c r="B57" s="123"/>
      <c r="C57" s="123"/>
      <c r="D57" s="123"/>
      <c r="E57" s="123"/>
      <c r="F57" s="123"/>
      <c r="G57" s="123"/>
      <c r="H57" s="123"/>
      <c r="I57" s="58"/>
      <c r="J57" s="58"/>
    </row>
    <row r="58" spans="1:10" ht="12.75">
      <c r="A58" s="114" t="s">
        <v>190</v>
      </c>
      <c r="B58" s="123"/>
      <c r="C58" s="123"/>
      <c r="D58" s="123"/>
      <c r="E58" s="123"/>
      <c r="F58" s="123"/>
      <c r="G58" s="123"/>
      <c r="H58" s="123"/>
      <c r="I58" s="58"/>
      <c r="J58" s="58"/>
    </row>
    <row r="59" spans="1:10" ht="12.75">
      <c r="A59" s="114" t="s">
        <v>191</v>
      </c>
      <c r="B59" s="123"/>
      <c r="C59" s="123"/>
      <c r="D59" s="123"/>
      <c r="E59" s="123"/>
      <c r="F59" s="123"/>
      <c r="G59" s="123"/>
      <c r="H59" s="123"/>
      <c r="I59" s="58"/>
      <c r="J59" s="58"/>
    </row>
    <row r="60" spans="1:10" ht="12.75">
      <c r="A60" s="114" t="s">
        <v>192</v>
      </c>
      <c r="B60" s="123"/>
      <c r="C60" s="123"/>
      <c r="D60" s="123"/>
      <c r="E60" s="123"/>
      <c r="F60" s="123"/>
      <c r="G60" s="123"/>
      <c r="H60" s="123"/>
      <c r="I60" s="58"/>
      <c r="J60" s="58"/>
    </row>
    <row r="61" spans="1:10" ht="12.75">
      <c r="A61" s="114" t="s">
        <v>193</v>
      </c>
      <c r="B61" s="123"/>
      <c r="C61" s="123"/>
      <c r="D61" s="123"/>
      <c r="E61" s="123"/>
      <c r="F61" s="123"/>
      <c r="G61" s="123"/>
      <c r="H61" s="123"/>
      <c r="I61" s="58"/>
      <c r="J61" s="58"/>
    </row>
    <row r="62" spans="1:10" ht="12.75">
      <c r="A62" s="114"/>
      <c r="B62" s="123"/>
      <c r="C62" s="123"/>
      <c r="D62" s="123"/>
      <c r="E62" s="123"/>
      <c r="F62" s="123"/>
      <c r="G62" s="123"/>
      <c r="H62" s="123"/>
      <c r="I62" s="58"/>
      <c r="J62" s="58"/>
    </row>
    <row r="63" spans="1:10" ht="12.75">
      <c r="A63" s="124" t="s">
        <v>194</v>
      </c>
      <c r="B63" s="123"/>
      <c r="C63" s="123"/>
      <c r="D63" s="123"/>
      <c r="E63" s="125" t="s">
        <v>195</v>
      </c>
      <c r="F63" s="123"/>
      <c r="G63" s="123"/>
      <c r="H63" s="123"/>
      <c r="I63" s="58"/>
      <c r="J63" s="58"/>
    </row>
    <row r="64" spans="1:10" ht="12.75">
      <c r="A64" s="114" t="s">
        <v>196</v>
      </c>
      <c r="B64" s="123"/>
      <c r="C64" s="123"/>
      <c r="D64" s="123"/>
      <c r="E64" s="126" t="s">
        <v>197</v>
      </c>
      <c r="F64" s="123"/>
      <c r="G64" s="123"/>
      <c r="H64" s="123"/>
      <c r="I64" s="58"/>
      <c r="J64" s="58"/>
    </row>
    <row r="65" spans="1:10" ht="12.75">
      <c r="A65" s="114" t="s">
        <v>198</v>
      </c>
      <c r="B65" s="123"/>
      <c r="C65" s="123"/>
      <c r="D65" s="123"/>
      <c r="E65" s="126" t="s">
        <v>199</v>
      </c>
      <c r="F65" s="123"/>
      <c r="G65" s="123"/>
      <c r="H65" s="123"/>
      <c r="I65" s="58"/>
      <c r="J65" s="58"/>
    </row>
    <row r="66" spans="1:10" ht="12.75">
      <c r="A66" s="114" t="s">
        <v>200</v>
      </c>
      <c r="B66" s="123"/>
      <c r="C66" s="123"/>
      <c r="D66" s="123"/>
      <c r="E66" s="126" t="s">
        <v>201</v>
      </c>
      <c r="F66" s="123"/>
      <c r="G66" s="123"/>
      <c r="H66" s="123"/>
      <c r="I66" s="58"/>
      <c r="J66" s="58"/>
    </row>
    <row r="67" spans="1:10" ht="12.75">
      <c r="A67" s="114" t="s">
        <v>202</v>
      </c>
      <c r="B67" s="123"/>
      <c r="C67" s="123"/>
      <c r="D67" s="123"/>
      <c r="E67" s="126" t="s">
        <v>203</v>
      </c>
      <c r="F67" s="123"/>
      <c r="G67" s="123"/>
      <c r="H67" s="123"/>
      <c r="I67" s="58"/>
      <c r="J67" s="58"/>
    </row>
    <row r="68" spans="1:10" ht="12.75">
      <c r="A68" s="114" t="s">
        <v>204</v>
      </c>
      <c r="B68" s="123"/>
      <c r="C68" s="123"/>
      <c r="D68" s="123"/>
      <c r="E68" s="126" t="s">
        <v>205</v>
      </c>
      <c r="F68" s="123"/>
      <c r="G68" s="123"/>
      <c r="H68" s="123"/>
      <c r="I68" s="58"/>
      <c r="J68" s="58"/>
    </row>
    <row r="69" spans="1:10" ht="12.75">
      <c r="A69" s="129" t="s">
        <v>206</v>
      </c>
      <c r="B69" s="123"/>
      <c r="C69" s="123"/>
      <c r="D69" s="123"/>
      <c r="E69" s="123"/>
      <c r="F69" s="123"/>
      <c r="G69" s="123"/>
      <c r="H69" s="123"/>
      <c r="I69" s="58"/>
      <c r="J69" s="58"/>
    </row>
    <row r="70" spans="1:10" ht="12.75">
      <c r="A70" s="114" t="s">
        <v>207</v>
      </c>
      <c r="B70" s="123"/>
      <c r="C70" s="123"/>
      <c r="D70" s="123"/>
      <c r="E70" s="123"/>
      <c r="F70" s="123"/>
      <c r="G70" s="123"/>
      <c r="H70" s="123"/>
      <c r="I70" s="58"/>
      <c r="J70" s="58"/>
    </row>
    <row r="71" spans="1:10" ht="12.75">
      <c r="A71" s="114" t="s">
        <v>208</v>
      </c>
      <c r="B71" s="123"/>
      <c r="C71" s="123"/>
      <c r="D71" s="123"/>
      <c r="E71" s="123"/>
      <c r="F71" s="123"/>
      <c r="G71" s="123"/>
      <c r="H71" s="123"/>
      <c r="I71" s="58"/>
      <c r="J71" s="58"/>
    </row>
    <row r="72" spans="1:10" ht="12.75">
      <c r="A72" s="129" t="s">
        <v>209</v>
      </c>
      <c r="B72" s="123"/>
      <c r="C72" s="123"/>
      <c r="D72" s="123"/>
      <c r="E72" s="123"/>
      <c r="F72" s="123"/>
      <c r="G72" s="123"/>
      <c r="H72" s="123"/>
      <c r="I72" s="58"/>
      <c r="J72" s="58"/>
    </row>
    <row r="73" spans="1:10" ht="12.75">
      <c r="A73" s="129" t="s">
        <v>210</v>
      </c>
      <c r="B73" s="123"/>
      <c r="C73" s="123"/>
      <c r="D73" s="123"/>
      <c r="E73" s="123"/>
      <c r="F73" s="123"/>
      <c r="G73" s="123"/>
      <c r="H73" s="123"/>
      <c r="I73" s="58"/>
      <c r="J73" s="58"/>
    </row>
    <row r="74" spans="1:10" ht="12.75">
      <c r="A74" s="129" t="s">
        <v>211</v>
      </c>
      <c r="B74" s="123"/>
      <c r="C74" s="123"/>
      <c r="D74" s="123"/>
      <c r="E74" s="123"/>
      <c r="F74" s="123"/>
      <c r="G74" s="123"/>
      <c r="H74" s="123"/>
      <c r="I74" s="58"/>
      <c r="J74" s="58"/>
    </row>
    <row r="75" spans="1:10" ht="12.75">
      <c r="A75" s="129" t="s">
        <v>212</v>
      </c>
      <c r="B75" s="123"/>
      <c r="C75" s="123"/>
      <c r="D75" s="123"/>
      <c r="E75" s="123"/>
      <c r="F75" s="123"/>
      <c r="G75" s="123"/>
      <c r="H75" s="123"/>
      <c r="I75" s="58"/>
      <c r="J75" s="58"/>
    </row>
    <row r="76" spans="1:10" ht="12.75">
      <c r="A76" s="129" t="s">
        <v>213</v>
      </c>
      <c r="B76" s="123"/>
      <c r="C76" s="123"/>
      <c r="D76" s="123"/>
      <c r="E76" s="123"/>
      <c r="F76" s="123"/>
      <c r="G76" s="123"/>
      <c r="H76" s="123"/>
      <c r="I76" s="58"/>
      <c r="J76" s="58"/>
    </row>
    <row r="77" spans="1:10" ht="12.75">
      <c r="A77" s="129" t="s">
        <v>214</v>
      </c>
      <c r="B77" s="123"/>
      <c r="C77" s="123"/>
      <c r="D77" s="123"/>
      <c r="E77" s="123"/>
      <c r="F77" s="123"/>
      <c r="G77" s="123"/>
      <c r="H77" s="123"/>
      <c r="I77" s="58"/>
      <c r="J77" s="58"/>
    </row>
    <row r="78" spans="1:10" ht="12.75">
      <c r="A78" s="129" t="s">
        <v>215</v>
      </c>
      <c r="B78" s="123"/>
      <c r="C78" s="123"/>
      <c r="D78" s="123"/>
      <c r="E78" s="123"/>
      <c r="F78" s="123"/>
      <c r="G78" s="123"/>
      <c r="H78" s="123"/>
      <c r="I78" s="58"/>
      <c r="J78" s="58"/>
    </row>
    <row r="79" spans="1:10" ht="12.75">
      <c r="A79" s="129" t="s">
        <v>216</v>
      </c>
      <c r="B79" s="123"/>
      <c r="C79" s="123"/>
      <c r="D79" s="123"/>
      <c r="E79" s="123"/>
      <c r="F79" s="123"/>
      <c r="G79" s="123"/>
      <c r="H79" s="123"/>
      <c r="I79" s="58"/>
      <c r="J79" s="58"/>
    </row>
    <row r="80" spans="1:10" ht="12.75">
      <c r="A80" s="129" t="s">
        <v>217</v>
      </c>
      <c r="B80" s="123"/>
      <c r="C80" s="123"/>
      <c r="D80" s="123"/>
      <c r="E80" s="123"/>
      <c r="F80" s="123"/>
      <c r="G80" s="123"/>
      <c r="H80" s="123"/>
      <c r="I80" s="58"/>
      <c r="J80" s="58"/>
    </row>
    <row r="81" spans="1:10" ht="12.75">
      <c r="A81" s="129" t="s">
        <v>218</v>
      </c>
      <c r="B81" s="123"/>
      <c r="C81" s="123"/>
      <c r="D81" s="123"/>
      <c r="E81" s="123"/>
      <c r="F81" s="123"/>
      <c r="G81" s="123"/>
      <c r="H81" s="123"/>
      <c r="I81" s="58"/>
      <c r="J81" s="58"/>
    </row>
    <row r="82" spans="1:10" ht="12.75">
      <c r="A82" s="129" t="s">
        <v>219</v>
      </c>
      <c r="B82" s="123"/>
      <c r="C82" s="123"/>
      <c r="D82" s="123"/>
      <c r="E82" s="123"/>
      <c r="F82" s="123"/>
      <c r="G82" s="123"/>
      <c r="H82" s="123"/>
      <c r="I82" s="58"/>
      <c r="J82" s="58"/>
    </row>
    <row r="83" spans="1:10" ht="12.75">
      <c r="A83" s="129" t="s">
        <v>220</v>
      </c>
      <c r="B83" s="123"/>
      <c r="C83" s="123"/>
      <c r="D83" s="123"/>
      <c r="E83" s="123"/>
      <c r="F83" s="123"/>
      <c r="G83" s="123"/>
      <c r="H83" s="123"/>
      <c r="I83" s="58"/>
      <c r="J83" s="58"/>
    </row>
    <row r="84" spans="1:10" ht="12.75">
      <c r="A84" s="129" t="s">
        <v>221</v>
      </c>
      <c r="B84" s="123"/>
      <c r="C84" s="123"/>
      <c r="D84" s="123"/>
      <c r="E84" s="123"/>
      <c r="F84" s="123"/>
      <c r="G84" s="123"/>
      <c r="H84" s="123"/>
      <c r="I84" s="58"/>
      <c r="J84" s="58"/>
    </row>
    <row r="85" spans="1:10" ht="12.75">
      <c r="A85" s="129" t="s">
        <v>222</v>
      </c>
      <c r="B85" s="123"/>
      <c r="C85" s="123"/>
      <c r="D85" s="123"/>
      <c r="E85" s="123"/>
      <c r="F85" s="123"/>
      <c r="G85" s="123"/>
      <c r="H85" s="123"/>
      <c r="I85" s="58"/>
      <c r="J85" s="58"/>
    </row>
    <row r="86" spans="1:10" ht="12.75">
      <c r="A86" s="129" t="s">
        <v>223</v>
      </c>
      <c r="B86" s="123"/>
      <c r="C86" s="123"/>
      <c r="D86" s="123"/>
      <c r="E86" s="123"/>
      <c r="F86" s="123"/>
      <c r="G86" s="123"/>
      <c r="H86" s="123"/>
      <c r="I86" s="58"/>
      <c r="J86" s="58"/>
    </row>
    <row r="87" spans="1:10" ht="12.75">
      <c r="A87" s="129" t="s">
        <v>224</v>
      </c>
      <c r="B87" s="123"/>
      <c r="C87" s="123"/>
      <c r="D87" s="123"/>
      <c r="E87" s="123"/>
      <c r="F87" s="123"/>
      <c r="G87" s="123"/>
      <c r="H87" s="123"/>
      <c r="I87" s="58"/>
      <c r="J87" s="58"/>
    </row>
    <row r="88" spans="1:10" ht="12.75">
      <c r="A88" s="129" t="s">
        <v>225</v>
      </c>
      <c r="B88" s="123"/>
      <c r="C88" s="123"/>
      <c r="D88" s="123"/>
      <c r="E88" s="123"/>
      <c r="F88" s="123"/>
      <c r="G88" s="123"/>
      <c r="H88" s="123"/>
      <c r="I88" s="58"/>
      <c r="J88" s="58"/>
    </row>
    <row r="89" spans="1:10" ht="12.75">
      <c r="A89" s="129" t="s">
        <v>226</v>
      </c>
      <c r="B89" s="123"/>
      <c r="C89" s="123"/>
      <c r="D89" s="123"/>
      <c r="E89" s="123"/>
      <c r="F89" s="123"/>
      <c r="G89" s="123"/>
      <c r="H89" s="123"/>
      <c r="I89" s="58"/>
      <c r="J89" s="58"/>
    </row>
    <row r="90" spans="1:10" ht="12.75">
      <c r="A90" s="129" t="s">
        <v>227</v>
      </c>
      <c r="B90" s="123"/>
      <c r="C90" s="123"/>
      <c r="D90" s="123"/>
      <c r="E90" s="123"/>
      <c r="F90" s="123"/>
      <c r="G90" s="123"/>
      <c r="H90" s="123"/>
      <c r="I90" s="58"/>
      <c r="J90" s="58"/>
    </row>
    <row r="91" spans="1:10" ht="12.75">
      <c r="A91" s="129" t="s">
        <v>228</v>
      </c>
      <c r="B91" s="123"/>
      <c r="C91" s="123"/>
      <c r="D91" s="123"/>
      <c r="E91" s="123"/>
      <c r="F91" s="123"/>
      <c r="G91" s="123"/>
      <c r="H91" s="123"/>
      <c r="I91" s="58"/>
      <c r="J91" s="58"/>
    </row>
    <row r="92" spans="1:10" ht="12.75">
      <c r="A92" s="129" t="s">
        <v>229</v>
      </c>
      <c r="B92" s="123"/>
      <c r="C92" s="123"/>
      <c r="D92" s="123"/>
      <c r="E92" s="123"/>
      <c r="F92" s="123"/>
      <c r="G92" s="123"/>
      <c r="H92" s="123"/>
      <c r="I92" s="58"/>
      <c r="J92" s="58"/>
    </row>
    <row r="93" spans="1:10" ht="12.75">
      <c r="A93" s="129" t="s">
        <v>230</v>
      </c>
      <c r="B93" s="123"/>
      <c r="C93" s="123"/>
      <c r="D93" s="123"/>
      <c r="E93" s="123"/>
      <c r="F93" s="123"/>
      <c r="G93" s="123"/>
      <c r="H93" s="123"/>
      <c r="I93" s="58"/>
      <c r="J93" s="58"/>
    </row>
    <row r="94" spans="1:10" ht="12.75">
      <c r="A94" s="129" t="s">
        <v>231</v>
      </c>
      <c r="B94" s="123"/>
      <c r="C94" s="123"/>
      <c r="D94" s="123"/>
      <c r="E94" s="123"/>
      <c r="F94" s="123"/>
      <c r="G94" s="123"/>
      <c r="H94" s="123"/>
      <c r="I94" s="58"/>
      <c r="J94" s="58"/>
    </row>
    <row r="95" spans="1:10" ht="12.75">
      <c r="A95" s="129" t="s">
        <v>232</v>
      </c>
      <c r="B95" s="123"/>
      <c r="C95" s="123"/>
      <c r="D95" s="123"/>
      <c r="E95" s="123"/>
      <c r="F95" s="123"/>
      <c r="G95" s="123"/>
      <c r="H95" s="123"/>
      <c r="I95" s="58"/>
      <c r="J95" s="58"/>
    </row>
    <row r="96" spans="1:10" ht="12.75">
      <c r="A96" s="129" t="s">
        <v>233</v>
      </c>
      <c r="B96" s="123"/>
      <c r="C96" s="123"/>
      <c r="D96" s="123"/>
      <c r="E96" s="123"/>
      <c r="F96" s="123"/>
      <c r="G96" s="123"/>
      <c r="H96" s="123"/>
      <c r="I96" s="58"/>
      <c r="J96" s="58"/>
    </row>
    <row r="97" spans="1:10" ht="12.75">
      <c r="A97" s="129" t="s">
        <v>234</v>
      </c>
      <c r="B97" s="123"/>
      <c r="C97" s="123"/>
      <c r="D97" s="123"/>
      <c r="E97" s="123"/>
      <c r="F97" s="123"/>
      <c r="G97" s="123"/>
      <c r="H97" s="123"/>
      <c r="I97" s="58"/>
      <c r="J97" s="58"/>
    </row>
    <row r="98" spans="1:10" ht="12.75">
      <c r="A98" s="129" t="s">
        <v>235</v>
      </c>
      <c r="B98" s="123"/>
      <c r="C98" s="123"/>
      <c r="D98" s="123"/>
      <c r="E98" s="123"/>
      <c r="F98" s="123"/>
      <c r="G98" s="123"/>
      <c r="H98" s="123"/>
      <c r="I98" s="58"/>
      <c r="J98" s="58"/>
    </row>
    <row r="99" spans="1:10" ht="12.75">
      <c r="A99" s="129" t="s">
        <v>236</v>
      </c>
      <c r="B99" s="123"/>
      <c r="C99" s="123"/>
      <c r="D99" s="123"/>
      <c r="E99" s="123"/>
      <c r="F99" s="123"/>
      <c r="G99" s="123"/>
      <c r="H99" s="123"/>
      <c r="I99" s="58"/>
      <c r="J99" s="58"/>
    </row>
    <row r="100" spans="1:10" ht="12.75">
      <c r="A100" s="129" t="s">
        <v>237</v>
      </c>
      <c r="B100" s="123"/>
      <c r="C100" s="123"/>
      <c r="D100" s="123"/>
      <c r="E100" s="123"/>
      <c r="F100" s="123"/>
      <c r="G100" s="123"/>
      <c r="H100" s="123"/>
      <c r="I100" s="58"/>
      <c r="J100" s="58"/>
    </row>
    <row r="101" spans="1:10" ht="12.75">
      <c r="A101" s="130" t="s">
        <v>238</v>
      </c>
      <c r="B101" s="123"/>
      <c r="C101" s="123"/>
      <c r="D101" s="123"/>
      <c r="E101" s="123"/>
      <c r="F101" s="123"/>
      <c r="G101" s="123"/>
      <c r="H101" s="123"/>
      <c r="I101" s="123"/>
      <c r="J101" s="58"/>
    </row>
    <row r="102" spans="1:10" ht="12.75">
      <c r="A102" s="129"/>
      <c r="B102" s="123"/>
      <c r="C102" s="123"/>
      <c r="D102" s="123"/>
      <c r="E102" s="123"/>
      <c r="F102" s="123"/>
      <c r="G102" s="123"/>
      <c r="H102" s="123"/>
      <c r="I102" s="123"/>
      <c r="J102" s="58"/>
    </row>
    <row r="103" spans="1:10" ht="12.75">
      <c r="A103" s="61" t="s">
        <v>239</v>
      </c>
      <c r="B103" s="131" t="s">
        <v>240</v>
      </c>
      <c r="C103" s="132"/>
      <c r="D103" s="132"/>
      <c r="E103" s="132"/>
      <c r="F103" s="132"/>
      <c r="G103" s="132"/>
      <c r="H103" s="132"/>
      <c r="I103" s="58"/>
      <c r="J103" s="58"/>
    </row>
    <row r="104" spans="1:10" ht="12.75">
      <c r="A104" s="61"/>
      <c r="B104" s="131"/>
      <c r="C104" s="132"/>
      <c r="D104" s="132"/>
      <c r="E104" s="132"/>
      <c r="F104" s="132"/>
      <c r="G104" s="132"/>
      <c r="H104" s="132"/>
      <c r="I104" s="58"/>
      <c r="J104" s="58"/>
    </row>
    <row r="105" spans="1:10" ht="12.75">
      <c r="A105" s="133" t="s">
        <v>241</v>
      </c>
      <c r="B105" s="131" t="s">
        <v>242</v>
      </c>
      <c r="C105" s="131"/>
      <c r="D105" s="131"/>
      <c r="E105" s="131"/>
      <c r="F105" s="131"/>
      <c r="G105" s="134" t="s">
        <v>243</v>
      </c>
      <c r="H105" s="134">
        <v>40909</v>
      </c>
      <c r="I105" s="55"/>
      <c r="J105" s="55"/>
    </row>
    <row r="106" spans="1:10" ht="12.75">
      <c r="A106" s="61"/>
      <c r="B106" s="131"/>
      <c r="C106" s="131"/>
      <c r="D106" s="131"/>
      <c r="E106" s="131"/>
      <c r="F106" s="131"/>
      <c r="G106" s="135" t="s">
        <v>244</v>
      </c>
      <c r="H106" s="135" t="s">
        <v>244</v>
      </c>
      <c r="I106" s="55"/>
      <c r="J106" s="55"/>
    </row>
    <row r="107" spans="1:10" ht="12.75">
      <c r="A107" s="61"/>
      <c r="B107" s="131"/>
      <c r="C107" s="132"/>
      <c r="D107" s="132"/>
      <c r="E107" s="132"/>
      <c r="F107" s="132"/>
      <c r="G107" s="132"/>
      <c r="H107" s="132"/>
      <c r="I107" s="58"/>
      <c r="J107" s="58"/>
    </row>
    <row r="108" spans="1:10" ht="12.75">
      <c r="A108" s="133" t="s">
        <v>245</v>
      </c>
      <c r="B108" s="131" t="s">
        <v>246</v>
      </c>
      <c r="C108" s="131"/>
      <c r="D108" s="131"/>
      <c r="E108" s="131"/>
      <c r="F108" s="131"/>
      <c r="G108" s="136">
        <f>G110+G109</f>
        <v>14274198077</v>
      </c>
      <c r="H108" s="136">
        <f>H110+H109</f>
        <v>2776490128</v>
      </c>
      <c r="I108" s="58"/>
      <c r="J108" s="58"/>
    </row>
    <row r="109" spans="1:10" ht="12.75">
      <c r="A109" s="61"/>
      <c r="B109" s="131" t="s">
        <v>247</v>
      </c>
      <c r="C109" s="131"/>
      <c r="D109" s="131"/>
      <c r="E109" s="131"/>
      <c r="F109" s="131"/>
      <c r="G109" s="136">
        <v>2936264500</v>
      </c>
      <c r="H109" s="136">
        <v>762728000</v>
      </c>
      <c r="I109" s="58"/>
      <c r="J109" s="58"/>
    </row>
    <row r="110" spans="1:10" ht="12.75">
      <c r="A110" s="61"/>
      <c r="B110" s="131" t="s">
        <v>248</v>
      </c>
      <c r="C110" s="131"/>
      <c r="D110" s="131"/>
      <c r="E110" s="131"/>
      <c r="F110" s="131"/>
      <c r="G110" s="137">
        <f>SUM(G111:G123)</f>
        <v>11337933577</v>
      </c>
      <c r="H110" s="137">
        <f>SUM(H111:IH123)</f>
        <v>2013762128</v>
      </c>
      <c r="I110" s="58"/>
      <c r="J110" s="58"/>
    </row>
    <row r="111" spans="1:10" ht="12.75">
      <c r="A111" s="99"/>
      <c r="B111" s="132" t="s">
        <v>249</v>
      </c>
      <c r="C111" s="132"/>
      <c r="D111" s="132"/>
      <c r="E111" s="132"/>
      <c r="F111" s="132"/>
      <c r="G111" s="138">
        <v>12784374</v>
      </c>
      <c r="H111" s="138">
        <v>1398350064</v>
      </c>
      <c r="I111" s="58"/>
      <c r="J111" s="58"/>
    </row>
    <row r="112" spans="1:10" ht="12.75">
      <c r="A112" s="99"/>
      <c r="B112" s="132" t="s">
        <v>250</v>
      </c>
      <c r="C112" s="132"/>
      <c r="D112" s="132"/>
      <c r="E112" s="132"/>
      <c r="F112" s="132"/>
      <c r="G112" s="138">
        <v>1506568455</v>
      </c>
      <c r="H112" s="138">
        <v>404315685</v>
      </c>
      <c r="I112" s="58"/>
      <c r="J112" s="58"/>
    </row>
    <row r="113" spans="1:10" ht="12.75">
      <c r="A113" s="99"/>
      <c r="B113" s="132" t="s">
        <v>251</v>
      </c>
      <c r="C113" s="132"/>
      <c r="D113" s="132"/>
      <c r="E113" s="132"/>
      <c r="F113" s="132"/>
      <c r="G113" s="138">
        <v>1287937</v>
      </c>
      <c r="H113" s="138">
        <v>2754914</v>
      </c>
      <c r="I113" s="58"/>
      <c r="J113" s="58"/>
    </row>
    <row r="114" spans="1:10" ht="12.75">
      <c r="A114" s="99"/>
      <c r="B114" s="132" t="s">
        <v>252</v>
      </c>
      <c r="C114" s="132"/>
      <c r="D114" s="132"/>
      <c r="E114" s="132"/>
      <c r="F114" s="132"/>
      <c r="G114" s="138">
        <v>1623673</v>
      </c>
      <c r="H114" s="138">
        <v>2471045</v>
      </c>
      <c r="I114" s="58"/>
      <c r="J114" s="58"/>
    </row>
    <row r="115" spans="1:10" ht="12.75">
      <c r="A115" s="99"/>
      <c r="B115" s="132" t="s">
        <v>253</v>
      </c>
      <c r="C115" s="132"/>
      <c r="D115" s="132"/>
      <c r="E115" s="132"/>
      <c r="F115" s="132"/>
      <c r="G115" s="138"/>
      <c r="H115" s="138">
        <v>1347078</v>
      </c>
      <c r="I115" s="58"/>
      <c r="J115" s="58"/>
    </row>
    <row r="116" spans="1:10" ht="12.75">
      <c r="A116" s="99"/>
      <c r="B116" s="132" t="s">
        <v>254</v>
      </c>
      <c r="C116" s="132"/>
      <c r="D116" s="132"/>
      <c r="E116" s="132"/>
      <c r="F116" s="132"/>
      <c r="G116" s="138">
        <v>8679207</v>
      </c>
      <c r="H116" s="138">
        <v>2410736</v>
      </c>
      <c r="I116" s="58"/>
      <c r="J116" s="58"/>
    </row>
    <row r="117" spans="1:10" ht="12.75">
      <c r="A117" s="99"/>
      <c r="B117" s="132" t="s">
        <v>255</v>
      </c>
      <c r="C117" s="132"/>
      <c r="D117" s="132"/>
      <c r="E117" s="132"/>
      <c r="F117" s="132"/>
      <c r="G117" s="138">
        <v>3015396</v>
      </c>
      <c r="H117" s="138">
        <v>2429404</v>
      </c>
      <c r="I117" s="58"/>
      <c r="J117" s="58"/>
    </row>
    <row r="118" spans="1:10" ht="12.75">
      <c r="A118" s="99"/>
      <c r="B118" s="132" t="s">
        <v>256</v>
      </c>
      <c r="C118" s="132"/>
      <c r="D118" s="132"/>
      <c r="E118" s="132"/>
      <c r="F118" s="132"/>
      <c r="G118" s="138">
        <v>0</v>
      </c>
      <c r="H118" s="138">
        <v>3980729</v>
      </c>
      <c r="I118" s="58"/>
      <c r="J118" s="58"/>
    </row>
    <row r="119" spans="1:10" ht="12.75">
      <c r="A119" s="99"/>
      <c r="B119" s="132" t="s">
        <v>257</v>
      </c>
      <c r="C119" s="132"/>
      <c r="D119" s="132"/>
      <c r="E119" s="132"/>
      <c r="F119" s="132"/>
      <c r="G119" s="138">
        <v>0</v>
      </c>
      <c r="H119" s="138">
        <v>3972056</v>
      </c>
      <c r="I119" s="58"/>
      <c r="J119" s="58"/>
    </row>
    <row r="120" spans="1:10" ht="12.75">
      <c r="A120" s="99"/>
      <c r="B120" s="132" t="s">
        <v>258</v>
      </c>
      <c r="C120" s="132"/>
      <c r="D120" s="132"/>
      <c r="E120" s="132"/>
      <c r="F120" s="132"/>
      <c r="G120" s="138">
        <v>9772316741</v>
      </c>
      <c r="H120" s="138">
        <v>185585236</v>
      </c>
      <c r="I120" s="58"/>
      <c r="J120" s="58"/>
    </row>
    <row r="121" spans="1:10" ht="12.75">
      <c r="A121" s="99"/>
      <c r="B121" s="132" t="s">
        <v>259</v>
      </c>
      <c r="C121" s="132"/>
      <c r="D121" s="132"/>
      <c r="E121" s="132"/>
      <c r="F121" s="132"/>
      <c r="G121" s="138">
        <v>7557791</v>
      </c>
      <c r="H121" s="138"/>
      <c r="I121" s="58"/>
      <c r="J121" s="58"/>
    </row>
    <row r="122" spans="1:10" ht="12.75">
      <c r="A122" s="99"/>
      <c r="B122" s="132" t="s">
        <v>260</v>
      </c>
      <c r="C122" s="132"/>
      <c r="D122" s="132"/>
      <c r="E122" s="132"/>
      <c r="F122" s="132"/>
      <c r="G122" s="138">
        <v>15358451</v>
      </c>
      <c r="H122" s="138"/>
      <c r="I122" s="58"/>
      <c r="J122" s="58"/>
    </row>
    <row r="123" spans="1:10" ht="12.75">
      <c r="A123" s="99"/>
      <c r="B123" s="132" t="s">
        <v>261</v>
      </c>
      <c r="C123" s="132"/>
      <c r="D123" s="132"/>
      <c r="E123" s="132"/>
      <c r="F123" s="132"/>
      <c r="G123" s="138">
        <v>8741552</v>
      </c>
      <c r="H123" s="138">
        <v>6145181</v>
      </c>
      <c r="I123" s="58"/>
      <c r="J123" s="58"/>
    </row>
    <row r="124" spans="1:10" ht="12.75">
      <c r="A124" s="133" t="s">
        <v>262</v>
      </c>
      <c r="B124" s="131" t="s">
        <v>263</v>
      </c>
      <c r="C124" s="131"/>
      <c r="D124" s="131"/>
      <c r="E124" s="131"/>
      <c r="F124" s="131"/>
      <c r="G124" s="139">
        <f>SUM(G125:G132)</f>
        <v>66500000000</v>
      </c>
      <c r="H124" s="139">
        <f>SUM(H125:H132)</f>
        <v>134700000000</v>
      </c>
      <c r="I124" s="58"/>
      <c r="J124" s="58"/>
    </row>
    <row r="125" spans="1:10" ht="12.75">
      <c r="A125" s="133"/>
      <c r="B125" s="132" t="s">
        <v>264</v>
      </c>
      <c r="C125" s="132"/>
      <c r="D125" s="132"/>
      <c r="E125" s="132"/>
      <c r="F125" s="132"/>
      <c r="G125" s="138"/>
      <c r="H125" s="138">
        <v>6000000000</v>
      </c>
      <c r="I125" s="58"/>
      <c r="J125" s="58"/>
    </row>
    <row r="126" spans="1:10" ht="12.75">
      <c r="A126" s="133"/>
      <c r="B126" s="132" t="s">
        <v>265</v>
      </c>
      <c r="C126" s="132"/>
      <c r="D126" s="132"/>
      <c r="E126" s="132"/>
      <c r="F126" s="132"/>
      <c r="G126" s="140">
        <v>20000000000</v>
      </c>
      <c r="H126" s="140">
        <v>54500000000</v>
      </c>
      <c r="I126" s="58"/>
      <c r="J126" s="58"/>
    </row>
    <row r="127" spans="1:10" ht="12.75">
      <c r="A127" s="133"/>
      <c r="B127" s="132" t="s">
        <v>266</v>
      </c>
      <c r="C127" s="132"/>
      <c r="D127" s="132"/>
      <c r="E127" s="132"/>
      <c r="F127" s="132"/>
      <c r="G127" s="140">
        <v>1500000000</v>
      </c>
      <c r="H127" s="140">
        <v>31200000000</v>
      </c>
      <c r="I127" s="58"/>
      <c r="J127" s="58"/>
    </row>
    <row r="128" spans="1:10" ht="12.75">
      <c r="A128" s="133"/>
      <c r="B128" s="132" t="s">
        <v>267</v>
      </c>
      <c r="C128" s="132"/>
      <c r="D128" s="132"/>
      <c r="E128" s="132"/>
      <c r="F128" s="132"/>
      <c r="G128" s="140">
        <v>9000000000</v>
      </c>
      <c r="H128" s="140"/>
      <c r="I128" s="58"/>
      <c r="J128" s="58"/>
    </row>
    <row r="129" spans="1:10" ht="12.75">
      <c r="A129" s="133"/>
      <c r="B129" s="132" t="s">
        <v>268</v>
      </c>
      <c r="C129" s="132"/>
      <c r="D129" s="132"/>
      <c r="E129" s="132"/>
      <c r="F129" s="132"/>
      <c r="G129" s="140">
        <v>30000000000</v>
      </c>
      <c r="H129" s="140">
        <v>15000000000</v>
      </c>
      <c r="I129" s="58"/>
      <c r="J129" s="58"/>
    </row>
    <row r="130" spans="1:10" ht="12.75">
      <c r="A130" s="133"/>
      <c r="B130" s="132" t="s">
        <v>269</v>
      </c>
      <c r="C130" s="132"/>
      <c r="D130" s="132"/>
      <c r="E130" s="132"/>
      <c r="F130" s="132"/>
      <c r="G130" s="140">
        <v>5000000000</v>
      </c>
      <c r="H130" s="140"/>
      <c r="I130" s="58"/>
      <c r="J130" s="58"/>
    </row>
    <row r="131" spans="1:10" ht="12.75">
      <c r="A131" s="133"/>
      <c r="B131" s="132" t="s">
        <v>270</v>
      </c>
      <c r="C131" s="132"/>
      <c r="D131" s="132"/>
      <c r="E131" s="132"/>
      <c r="F131" s="132"/>
      <c r="G131" s="140">
        <v>1000000000</v>
      </c>
      <c r="H131" s="140"/>
      <c r="I131" s="58"/>
      <c r="J131" s="58"/>
    </row>
    <row r="132" spans="1:10" ht="12.75">
      <c r="A132" s="133"/>
      <c r="B132" s="132" t="s">
        <v>271</v>
      </c>
      <c r="C132" s="132"/>
      <c r="D132" s="132"/>
      <c r="E132" s="132"/>
      <c r="F132" s="132"/>
      <c r="G132" s="140"/>
      <c r="H132" s="140">
        <v>28000000000</v>
      </c>
      <c r="I132" s="58"/>
      <c r="J132" s="58"/>
    </row>
    <row r="133" spans="1:10" ht="13.5" thickBot="1">
      <c r="A133" s="99"/>
      <c r="B133" s="131" t="s">
        <v>272</v>
      </c>
      <c r="C133" s="132"/>
      <c r="D133" s="132"/>
      <c r="E133" s="132"/>
      <c r="F133" s="132"/>
      <c r="G133" s="141">
        <f>G124+G110+G109</f>
        <v>80774198077</v>
      </c>
      <c r="H133" s="141">
        <v>2706206897</v>
      </c>
      <c r="I133" s="58"/>
      <c r="J133" s="58"/>
    </row>
    <row r="134" spans="1:10" ht="13.5" thickTop="1">
      <c r="A134" s="99"/>
      <c r="B134" s="132"/>
      <c r="C134" s="132"/>
      <c r="D134" s="132"/>
      <c r="E134" s="132"/>
      <c r="F134" s="132"/>
      <c r="G134" s="140"/>
      <c r="H134" s="140"/>
      <c r="I134" s="58"/>
      <c r="J134" s="58"/>
    </row>
    <row r="135" spans="1:10" ht="12.75">
      <c r="A135" s="133" t="s">
        <v>273</v>
      </c>
      <c r="B135" s="131" t="s">
        <v>274</v>
      </c>
      <c r="C135" s="131"/>
      <c r="D135" s="131"/>
      <c r="E135" s="131"/>
      <c r="F135" s="131"/>
      <c r="G135" s="134" t="s">
        <v>243</v>
      </c>
      <c r="H135" s="142">
        <v>40909</v>
      </c>
      <c r="I135" s="55"/>
      <c r="J135" s="55"/>
    </row>
    <row r="136" spans="1:10" ht="12.75">
      <c r="A136" s="61"/>
      <c r="B136" s="131"/>
      <c r="C136" s="131"/>
      <c r="D136" s="131"/>
      <c r="E136" s="131"/>
      <c r="F136" s="131"/>
      <c r="G136" s="135" t="s">
        <v>244</v>
      </c>
      <c r="H136" s="135" t="s">
        <v>244</v>
      </c>
      <c r="I136" s="55"/>
      <c r="J136" s="55"/>
    </row>
    <row r="137" spans="1:10" ht="12.75">
      <c r="A137" s="61"/>
      <c r="B137" s="132"/>
      <c r="C137" s="132"/>
      <c r="D137" s="132"/>
      <c r="E137" s="132"/>
      <c r="F137" s="132"/>
      <c r="G137" s="138"/>
      <c r="H137" s="138"/>
      <c r="I137" s="55"/>
      <c r="J137" s="55"/>
    </row>
    <row r="138" spans="1:10" ht="13.5" thickBot="1">
      <c r="A138" s="61"/>
      <c r="B138" s="131" t="s">
        <v>272</v>
      </c>
      <c r="C138" s="132"/>
      <c r="D138" s="132"/>
      <c r="E138" s="132"/>
      <c r="F138" s="132"/>
      <c r="G138" s="141">
        <f>SUM(G137:G137)</f>
        <v>0</v>
      </c>
      <c r="H138" s="141"/>
      <c r="I138" s="55"/>
      <c r="J138" s="55"/>
    </row>
    <row r="139" spans="1:10" ht="13.5" thickTop="1">
      <c r="A139" s="61"/>
      <c r="B139" s="131"/>
      <c r="C139" s="131"/>
      <c r="D139" s="131"/>
      <c r="E139" s="131"/>
      <c r="F139" s="131"/>
      <c r="G139" s="143"/>
      <c r="H139" s="143"/>
      <c r="I139" s="55"/>
      <c r="J139" s="55"/>
    </row>
    <row r="140" spans="1:10" ht="12.75">
      <c r="A140" s="133" t="s">
        <v>275</v>
      </c>
      <c r="B140" s="131" t="s">
        <v>276</v>
      </c>
      <c r="C140" s="131"/>
      <c r="D140" s="131"/>
      <c r="E140" s="131"/>
      <c r="F140" s="131"/>
      <c r="G140" s="134" t="s">
        <v>243</v>
      </c>
      <c r="H140" s="134">
        <v>40909</v>
      </c>
      <c r="I140" s="55"/>
      <c r="J140" s="55"/>
    </row>
    <row r="141" spans="1:10" ht="12.75">
      <c r="A141" s="61"/>
      <c r="B141" s="131"/>
      <c r="C141" s="131"/>
      <c r="D141" s="131"/>
      <c r="E141" s="131"/>
      <c r="F141" s="131"/>
      <c r="G141" s="135" t="s">
        <v>244</v>
      </c>
      <c r="H141" s="135" t="s">
        <v>244</v>
      </c>
      <c r="I141" s="55"/>
      <c r="J141" s="55"/>
    </row>
    <row r="142" spans="1:10" ht="12.75">
      <c r="A142" s="61"/>
      <c r="B142" s="131" t="s">
        <v>277</v>
      </c>
      <c r="C142" s="131"/>
      <c r="D142" s="131"/>
      <c r="E142" s="131"/>
      <c r="F142" s="131"/>
      <c r="G142" s="144">
        <f>SUM(G143:G148)</f>
        <v>0</v>
      </c>
      <c r="H142" s="144">
        <f>SUM(H143:H148)</f>
        <v>1349911113</v>
      </c>
      <c r="I142" s="55"/>
      <c r="J142" s="55"/>
    </row>
    <row r="143" spans="1:10" ht="12.75">
      <c r="A143" s="145"/>
      <c r="B143" s="132" t="s">
        <v>278</v>
      </c>
      <c r="C143" s="132"/>
      <c r="D143" s="132"/>
      <c r="E143" s="132"/>
      <c r="F143" s="132"/>
      <c r="G143" s="140"/>
      <c r="H143" s="140">
        <v>264911111</v>
      </c>
      <c r="I143" s="58"/>
      <c r="J143" s="58"/>
    </row>
    <row r="144" spans="1:10" ht="12.75">
      <c r="A144" s="145"/>
      <c r="B144" s="132" t="s">
        <v>279</v>
      </c>
      <c r="C144" s="132"/>
      <c r="D144" s="132"/>
      <c r="E144" s="132"/>
      <c r="F144" s="132"/>
      <c r="G144" s="140"/>
      <c r="H144" s="140">
        <v>364000000</v>
      </c>
      <c r="I144" s="58"/>
      <c r="J144" s="58"/>
    </row>
    <row r="145" spans="1:10" ht="12.75">
      <c r="A145" s="145"/>
      <c r="B145" s="132" t="s">
        <v>280</v>
      </c>
      <c r="C145" s="132"/>
      <c r="D145" s="132"/>
      <c r="E145" s="132"/>
      <c r="F145" s="132"/>
      <c r="G145" s="140"/>
      <c r="H145" s="140">
        <v>0</v>
      </c>
      <c r="I145" s="58"/>
      <c r="J145" s="58"/>
    </row>
    <row r="146" spans="1:10" ht="12.75">
      <c r="A146" s="145"/>
      <c r="B146" s="132" t="s">
        <v>281</v>
      </c>
      <c r="C146" s="132"/>
      <c r="D146" s="132"/>
      <c r="E146" s="132"/>
      <c r="F146" s="132"/>
      <c r="G146" s="140"/>
      <c r="H146" s="140">
        <v>572833334</v>
      </c>
      <c r="I146" s="58"/>
      <c r="J146" s="58"/>
    </row>
    <row r="147" spans="1:10" ht="12.75">
      <c r="A147" s="145"/>
      <c r="B147" s="132" t="s">
        <v>282</v>
      </c>
      <c r="C147" s="132"/>
      <c r="D147" s="132"/>
      <c r="E147" s="132"/>
      <c r="F147" s="132"/>
      <c r="G147" s="140"/>
      <c r="H147" s="140">
        <v>96055556</v>
      </c>
      <c r="I147" s="58"/>
      <c r="J147" s="58"/>
    </row>
    <row r="148" spans="1:10" ht="12.75">
      <c r="A148" s="145"/>
      <c r="B148" s="132" t="s">
        <v>283</v>
      </c>
      <c r="C148" s="132"/>
      <c r="D148" s="132"/>
      <c r="E148" s="132"/>
      <c r="F148" s="132"/>
      <c r="G148" s="140"/>
      <c r="H148" s="140">
        <v>52111112</v>
      </c>
      <c r="I148" s="58"/>
      <c r="J148" s="58"/>
    </row>
    <row r="149" spans="1:10" ht="12.75">
      <c r="A149" s="145"/>
      <c r="B149" s="131" t="s">
        <v>284</v>
      </c>
      <c r="C149" s="131"/>
      <c r="D149" s="132"/>
      <c r="E149" s="132"/>
      <c r="F149" s="132"/>
      <c r="G149" s="146">
        <f>SUM(G150:G154)</f>
        <v>1413005</v>
      </c>
      <c r="H149" s="140"/>
      <c r="I149" s="58"/>
      <c r="J149" s="58"/>
    </row>
    <row r="150" spans="1:10" ht="12.75">
      <c r="A150" s="145"/>
      <c r="B150" s="132" t="s">
        <v>285</v>
      </c>
      <c r="C150" s="132"/>
      <c r="D150" s="132"/>
      <c r="E150" s="132"/>
      <c r="F150" s="132"/>
      <c r="G150" s="140">
        <v>146317</v>
      </c>
      <c r="H150" s="140"/>
      <c r="I150" s="58"/>
      <c r="J150" s="58"/>
    </row>
    <row r="151" spans="1:10" ht="12.75">
      <c r="A151" s="145"/>
      <c r="B151" s="132" t="s">
        <v>286</v>
      </c>
      <c r="C151" s="132"/>
      <c r="D151" s="132"/>
      <c r="E151" s="132"/>
      <c r="F151" s="132"/>
      <c r="G151" s="140">
        <v>319355</v>
      </c>
      <c r="H151" s="140"/>
      <c r="I151" s="58"/>
      <c r="J151" s="58"/>
    </row>
    <row r="152" spans="1:10" ht="12.75">
      <c r="A152" s="145"/>
      <c r="B152" s="132" t="s">
        <v>287</v>
      </c>
      <c r="C152" s="132"/>
      <c r="D152" s="132"/>
      <c r="E152" s="132"/>
      <c r="F152" s="132"/>
      <c r="G152" s="140">
        <v>526556</v>
      </c>
      <c r="H152" s="140"/>
      <c r="I152" s="58"/>
      <c r="J152" s="58"/>
    </row>
    <row r="153" spans="1:10" ht="12.75">
      <c r="A153" s="145"/>
      <c r="B153" s="132" t="s">
        <v>288</v>
      </c>
      <c r="C153" s="132"/>
      <c r="D153" s="132"/>
      <c r="E153" s="132"/>
      <c r="F153" s="132"/>
      <c r="G153" s="140">
        <v>113246</v>
      </c>
      <c r="H153" s="140"/>
      <c r="I153" s="58"/>
      <c r="J153" s="58"/>
    </row>
    <row r="154" spans="1:10" ht="12.75">
      <c r="A154" s="145"/>
      <c r="B154" s="132" t="s">
        <v>289</v>
      </c>
      <c r="C154" s="132"/>
      <c r="D154" s="132"/>
      <c r="E154" s="132"/>
      <c r="F154" s="132"/>
      <c r="G154" s="140">
        <v>307531</v>
      </c>
      <c r="H154" s="140"/>
      <c r="I154" s="58"/>
      <c r="J154" s="58"/>
    </row>
    <row r="155" spans="1:10" ht="12.75">
      <c r="A155" s="145"/>
      <c r="B155" s="131" t="s">
        <v>290</v>
      </c>
      <c r="C155" s="131"/>
      <c r="D155" s="131"/>
      <c r="E155" s="131"/>
      <c r="F155" s="132"/>
      <c r="G155" s="146">
        <v>60000</v>
      </c>
      <c r="H155" s="146">
        <v>1101998</v>
      </c>
      <c r="I155" s="58"/>
      <c r="J155" s="58"/>
    </row>
    <row r="156" spans="1:10" ht="12.75">
      <c r="A156" s="145"/>
      <c r="B156" s="147" t="s">
        <v>291</v>
      </c>
      <c r="C156" s="147"/>
      <c r="D156" s="147"/>
      <c r="E156" s="147"/>
      <c r="F156" s="147"/>
      <c r="G156" s="148">
        <v>20000000</v>
      </c>
      <c r="H156" s="148">
        <v>20000000</v>
      </c>
      <c r="I156" s="58"/>
      <c r="J156" s="58"/>
    </row>
    <row r="157" spans="1:10" ht="12.75">
      <c r="A157" s="145"/>
      <c r="B157" s="131" t="s">
        <v>292</v>
      </c>
      <c r="C157" s="149"/>
      <c r="D157" s="149"/>
      <c r="E157" s="149"/>
      <c r="F157" s="107"/>
      <c r="G157" s="146">
        <f>SUM(G158:G273)</f>
        <v>340149677</v>
      </c>
      <c r="H157" s="146">
        <f>SUM(H158:H273)</f>
        <v>353208719</v>
      </c>
      <c r="I157" s="58"/>
      <c r="J157" s="58"/>
    </row>
    <row r="158" spans="1:10" ht="12.75">
      <c r="A158" s="145"/>
      <c r="B158" s="132" t="s">
        <v>293</v>
      </c>
      <c r="C158" s="107"/>
      <c r="D158" s="107"/>
      <c r="E158" s="149"/>
      <c r="F158" s="107"/>
      <c r="G158" s="140">
        <v>3620319</v>
      </c>
      <c r="H158" s="140">
        <v>2457839</v>
      </c>
      <c r="I158" s="58"/>
      <c r="J158" s="58"/>
    </row>
    <row r="159" spans="1:10" ht="12.75">
      <c r="A159" s="145"/>
      <c r="B159" s="132" t="s">
        <v>294</v>
      </c>
      <c r="C159" s="107"/>
      <c r="D159" s="107"/>
      <c r="E159" s="149"/>
      <c r="F159" s="107"/>
      <c r="G159" s="140">
        <v>3336632</v>
      </c>
      <c r="H159" s="140">
        <v>1255937</v>
      </c>
      <c r="I159" s="58"/>
      <c r="J159" s="58"/>
    </row>
    <row r="160" spans="1:10" ht="12.75">
      <c r="A160" s="145"/>
      <c r="B160" s="132" t="s">
        <v>295</v>
      </c>
      <c r="C160" s="107"/>
      <c r="D160" s="107"/>
      <c r="E160" s="149"/>
      <c r="F160" s="107"/>
      <c r="G160" s="140">
        <v>2460520</v>
      </c>
      <c r="H160" s="140">
        <v>1122213</v>
      </c>
      <c r="I160" s="58"/>
      <c r="J160" s="58"/>
    </row>
    <row r="161" spans="1:10" ht="12.75">
      <c r="A161" s="145"/>
      <c r="B161" s="132" t="s">
        <v>296</v>
      </c>
      <c r="C161" s="107"/>
      <c r="D161" s="107"/>
      <c r="E161" s="149"/>
      <c r="F161" s="107"/>
      <c r="G161" s="140">
        <v>2991543</v>
      </c>
      <c r="H161" s="140">
        <v>1256359</v>
      </c>
      <c r="I161" s="58"/>
      <c r="J161" s="58"/>
    </row>
    <row r="162" spans="1:10" ht="12.75">
      <c r="A162" s="145"/>
      <c r="B162" s="132" t="s">
        <v>297</v>
      </c>
      <c r="C162" s="107"/>
      <c r="D162" s="107"/>
      <c r="E162" s="149"/>
      <c r="F162" s="107"/>
      <c r="G162" s="140">
        <v>5761820</v>
      </c>
      <c r="H162" s="140">
        <v>5222471</v>
      </c>
      <c r="I162" s="58"/>
      <c r="J162" s="58"/>
    </row>
    <row r="163" spans="1:10" ht="12.75">
      <c r="A163" s="145"/>
      <c r="B163" s="132" t="s">
        <v>288</v>
      </c>
      <c r="C163" s="107"/>
      <c r="D163" s="107"/>
      <c r="E163" s="149"/>
      <c r="F163" s="107"/>
      <c r="G163" s="140">
        <v>1959537</v>
      </c>
      <c r="H163" s="140">
        <v>565377</v>
      </c>
      <c r="I163" s="58"/>
      <c r="J163" s="58"/>
    </row>
    <row r="164" spans="1:10" ht="12.75">
      <c r="A164" s="145"/>
      <c r="B164" s="132" t="s">
        <v>298</v>
      </c>
      <c r="C164" s="107"/>
      <c r="D164" s="107"/>
      <c r="E164" s="149"/>
      <c r="F164" s="107"/>
      <c r="G164" s="140">
        <v>3686427</v>
      </c>
      <c r="H164" s="140">
        <v>1898397</v>
      </c>
      <c r="I164" s="58"/>
      <c r="J164" s="58"/>
    </row>
    <row r="165" spans="1:10" ht="12.75">
      <c r="A165" s="145"/>
      <c r="B165" s="132" t="s">
        <v>299</v>
      </c>
      <c r="C165" s="107"/>
      <c r="D165" s="107"/>
      <c r="E165" s="149"/>
      <c r="F165" s="107"/>
      <c r="G165" s="140">
        <v>4394512</v>
      </c>
      <c r="H165" s="140">
        <v>3223859</v>
      </c>
      <c r="I165" s="58"/>
      <c r="J165" s="58"/>
    </row>
    <row r="166" spans="1:10" ht="12.75">
      <c r="A166" s="145"/>
      <c r="B166" s="132" t="s">
        <v>300</v>
      </c>
      <c r="C166" s="107"/>
      <c r="D166" s="107"/>
      <c r="E166" s="149"/>
      <c r="F166" s="107"/>
      <c r="G166" s="140">
        <v>2240116</v>
      </c>
      <c r="H166" s="140">
        <v>1630001</v>
      </c>
      <c r="I166" s="58"/>
      <c r="J166" s="58"/>
    </row>
    <row r="167" spans="1:10" ht="12.75">
      <c r="A167" s="145"/>
      <c r="B167" s="132" t="s">
        <v>301</v>
      </c>
      <c r="C167" s="107"/>
      <c r="D167" s="107"/>
      <c r="E167" s="149"/>
      <c r="F167" s="107"/>
      <c r="G167" s="140">
        <v>2823284</v>
      </c>
      <c r="H167" s="140">
        <v>1071579</v>
      </c>
      <c r="I167" s="58"/>
      <c r="J167" s="58"/>
    </row>
    <row r="168" spans="1:10" ht="12.75">
      <c r="A168" s="145"/>
      <c r="B168" s="132" t="s">
        <v>302</v>
      </c>
      <c r="C168" s="107"/>
      <c r="D168" s="107"/>
      <c r="E168" s="149"/>
      <c r="F168" s="107"/>
      <c r="G168" s="140">
        <v>2081825</v>
      </c>
      <c r="H168" s="140">
        <v>599884</v>
      </c>
      <c r="I168" s="58"/>
      <c r="J168" s="58"/>
    </row>
    <row r="169" spans="1:10" ht="12.75">
      <c r="A169" s="145"/>
      <c r="B169" s="132" t="s">
        <v>303</v>
      </c>
      <c r="C169" s="107"/>
      <c r="D169" s="107"/>
      <c r="E169" s="149"/>
      <c r="F169" s="107"/>
      <c r="G169" s="140"/>
      <c r="H169" s="140">
        <v>1185098</v>
      </c>
      <c r="I169" s="58"/>
      <c r="J169" s="58"/>
    </row>
    <row r="170" spans="1:10" ht="12.75">
      <c r="A170" s="145"/>
      <c r="B170" s="132" t="s">
        <v>304</v>
      </c>
      <c r="C170" s="107"/>
      <c r="D170" s="107"/>
      <c r="E170" s="149"/>
      <c r="F170" s="107"/>
      <c r="G170" s="140">
        <v>2603116</v>
      </c>
      <c r="H170" s="140">
        <v>1149384</v>
      </c>
      <c r="I170" s="58"/>
      <c r="J170" s="58"/>
    </row>
    <row r="171" spans="1:10" ht="12.75">
      <c r="A171" s="145"/>
      <c r="B171" s="132" t="s">
        <v>305</v>
      </c>
      <c r="C171" s="107"/>
      <c r="D171" s="107"/>
      <c r="E171" s="149"/>
      <c r="F171" s="107"/>
      <c r="G171" s="140">
        <v>7867808</v>
      </c>
      <c r="H171" s="140">
        <v>7606413</v>
      </c>
      <c r="I171" s="58"/>
      <c r="J171" s="58"/>
    </row>
    <row r="172" spans="1:10" ht="12.75">
      <c r="A172" s="145"/>
      <c r="B172" s="132" t="s">
        <v>286</v>
      </c>
      <c r="C172" s="107"/>
      <c r="D172" s="107"/>
      <c r="E172" s="149"/>
      <c r="F172" s="107"/>
      <c r="G172" s="140">
        <v>7626028</v>
      </c>
      <c r="H172" s="140">
        <v>7529323</v>
      </c>
      <c r="I172" s="58"/>
      <c r="J172" s="58"/>
    </row>
    <row r="173" spans="1:10" ht="12.75">
      <c r="A173" s="145"/>
      <c r="B173" s="132" t="s">
        <v>306</v>
      </c>
      <c r="C173" s="107"/>
      <c r="D173" s="107"/>
      <c r="E173" s="149"/>
      <c r="F173" s="107"/>
      <c r="G173" s="140">
        <v>6550549</v>
      </c>
      <c r="H173" s="140">
        <v>5759095</v>
      </c>
      <c r="I173" s="58"/>
      <c r="J173" s="58"/>
    </row>
    <row r="174" spans="1:10" ht="12.75">
      <c r="A174" s="145"/>
      <c r="B174" s="132" t="s">
        <v>307</v>
      </c>
      <c r="C174" s="107"/>
      <c r="D174" s="107"/>
      <c r="E174" s="149"/>
      <c r="F174" s="107"/>
      <c r="G174" s="140">
        <v>3241146</v>
      </c>
      <c r="H174" s="140">
        <v>1639649</v>
      </c>
      <c r="I174" s="58"/>
      <c r="J174" s="58"/>
    </row>
    <row r="175" spans="1:10" ht="12.75">
      <c r="A175" s="145"/>
      <c r="B175" s="132" t="s">
        <v>308</v>
      </c>
      <c r="C175" s="107"/>
      <c r="D175" s="107"/>
      <c r="E175" s="149"/>
      <c r="F175" s="107"/>
      <c r="G175" s="140">
        <v>2796230</v>
      </c>
      <c r="H175" s="140">
        <v>637775</v>
      </c>
      <c r="I175" s="58"/>
      <c r="J175" s="58"/>
    </row>
    <row r="176" spans="1:10" ht="12.75">
      <c r="A176" s="145"/>
      <c r="B176" s="132" t="s">
        <v>309</v>
      </c>
      <c r="C176" s="107"/>
      <c r="D176" s="107"/>
      <c r="E176" s="149"/>
      <c r="F176" s="107"/>
      <c r="G176" s="140">
        <v>3074325</v>
      </c>
      <c r="H176" s="140">
        <v>1336660</v>
      </c>
      <c r="I176" s="58"/>
      <c r="J176" s="58"/>
    </row>
    <row r="177" spans="1:10" ht="12.75">
      <c r="A177" s="145"/>
      <c r="B177" s="132" t="s">
        <v>310</v>
      </c>
      <c r="C177" s="107"/>
      <c r="D177" s="107"/>
      <c r="E177" s="149"/>
      <c r="F177" s="107"/>
      <c r="G177" s="140">
        <v>2968764</v>
      </c>
      <c r="H177" s="140">
        <v>1223443</v>
      </c>
      <c r="I177" s="58"/>
      <c r="J177" s="58"/>
    </row>
    <row r="178" spans="1:10" ht="12.75">
      <c r="A178" s="145"/>
      <c r="B178" s="132" t="s">
        <v>311</v>
      </c>
      <c r="C178" s="107"/>
      <c r="D178" s="107"/>
      <c r="E178" s="149"/>
      <c r="F178" s="107"/>
      <c r="G178" s="140">
        <v>5058252</v>
      </c>
      <c r="H178" s="140">
        <v>1016221</v>
      </c>
      <c r="I178" s="58"/>
      <c r="J178" s="58"/>
    </row>
    <row r="179" spans="1:10" ht="12.75">
      <c r="A179" s="145"/>
      <c r="B179" s="132" t="s">
        <v>312</v>
      </c>
      <c r="C179" s="107"/>
      <c r="D179" s="107"/>
      <c r="E179" s="149"/>
      <c r="F179" s="107"/>
      <c r="G179" s="140">
        <v>2216300</v>
      </c>
      <c r="H179" s="140">
        <v>678348</v>
      </c>
      <c r="I179" s="58"/>
      <c r="J179" s="58"/>
    </row>
    <row r="180" spans="1:10" ht="12.75">
      <c r="A180" s="145"/>
      <c r="B180" s="132" t="s">
        <v>313</v>
      </c>
      <c r="C180" s="107"/>
      <c r="D180" s="107"/>
      <c r="E180" s="149"/>
      <c r="F180" s="107"/>
      <c r="G180" s="140">
        <v>1581550</v>
      </c>
      <c r="H180" s="140">
        <v>80711</v>
      </c>
      <c r="I180" s="58"/>
      <c r="J180" s="58"/>
    </row>
    <row r="181" spans="1:10" ht="12.75">
      <c r="A181" s="145"/>
      <c r="B181" s="132" t="s">
        <v>314</v>
      </c>
      <c r="C181" s="107"/>
      <c r="D181" s="107"/>
      <c r="E181" s="149"/>
      <c r="F181" s="107"/>
      <c r="G181" s="140">
        <v>2895233</v>
      </c>
      <c r="H181" s="140">
        <v>47649</v>
      </c>
      <c r="I181" s="58"/>
      <c r="J181" s="58"/>
    </row>
    <row r="182" spans="1:10" ht="12.75">
      <c r="A182" s="145"/>
      <c r="B182" s="132" t="s">
        <v>315</v>
      </c>
      <c r="C182" s="107"/>
      <c r="D182" s="107"/>
      <c r="E182" s="149"/>
      <c r="F182" s="107"/>
      <c r="G182" s="140">
        <v>2209122</v>
      </c>
      <c r="H182" s="140">
        <v>682808</v>
      </c>
      <c r="I182" s="58"/>
      <c r="J182" s="58"/>
    </row>
    <row r="183" spans="1:10" ht="12.75">
      <c r="A183" s="145"/>
      <c r="B183" s="132" t="s">
        <v>316</v>
      </c>
      <c r="C183" s="107"/>
      <c r="D183" s="107"/>
      <c r="E183" s="149"/>
      <c r="F183" s="107"/>
      <c r="G183" s="140">
        <v>4143759</v>
      </c>
      <c r="H183" s="140">
        <v>2679928</v>
      </c>
      <c r="I183" s="58"/>
      <c r="J183" s="58"/>
    </row>
    <row r="184" spans="1:10" ht="12.75">
      <c r="A184" s="145"/>
      <c r="B184" s="132" t="s">
        <v>317</v>
      </c>
      <c r="C184" s="107"/>
      <c r="D184" s="107"/>
      <c r="E184" s="149"/>
      <c r="F184" s="107"/>
      <c r="G184" s="140">
        <v>4043136</v>
      </c>
      <c r="H184" s="140">
        <v>2136567</v>
      </c>
      <c r="I184" s="58"/>
      <c r="J184" s="58"/>
    </row>
    <row r="185" spans="1:10" ht="12.75">
      <c r="A185" s="145"/>
      <c r="B185" s="132" t="s">
        <v>318</v>
      </c>
      <c r="C185" s="107"/>
      <c r="D185" s="107"/>
      <c r="E185" s="149"/>
      <c r="F185" s="107"/>
      <c r="G185" s="140">
        <v>2701954</v>
      </c>
      <c r="H185" s="140">
        <v>1145139</v>
      </c>
      <c r="I185" s="58"/>
      <c r="J185" s="58"/>
    </row>
    <row r="186" spans="1:10" ht="12.75">
      <c r="A186" s="145"/>
      <c r="B186" s="132" t="s">
        <v>319</v>
      </c>
      <c r="C186" s="107"/>
      <c r="D186" s="107"/>
      <c r="E186" s="149"/>
      <c r="F186" s="107"/>
      <c r="G186" s="140">
        <v>2157740</v>
      </c>
      <c r="H186" s="140">
        <v>645271</v>
      </c>
      <c r="I186" s="58"/>
      <c r="J186" s="58"/>
    </row>
    <row r="187" spans="1:10" ht="12.75">
      <c r="A187" s="145"/>
      <c r="B187" s="132" t="s">
        <v>320</v>
      </c>
      <c r="C187" s="107"/>
      <c r="D187" s="107"/>
      <c r="E187" s="149"/>
      <c r="F187" s="107"/>
      <c r="G187" s="140">
        <v>2885559</v>
      </c>
      <c r="H187" s="140">
        <v>1237810</v>
      </c>
      <c r="I187" s="58"/>
      <c r="J187" s="58"/>
    </row>
    <row r="188" spans="1:10" ht="12.75">
      <c r="A188" s="145"/>
      <c r="B188" s="132" t="s">
        <v>321</v>
      </c>
      <c r="C188" s="107"/>
      <c r="D188" s="107"/>
      <c r="E188" s="149"/>
      <c r="F188" s="107"/>
      <c r="G188" s="140">
        <v>2831610</v>
      </c>
      <c r="H188" s="140">
        <v>1136777</v>
      </c>
      <c r="I188" s="58"/>
      <c r="J188" s="58"/>
    </row>
    <row r="189" spans="1:10" ht="12.75">
      <c r="A189" s="145"/>
      <c r="B189" s="132" t="s">
        <v>322</v>
      </c>
      <c r="C189" s="107"/>
      <c r="D189" s="107"/>
      <c r="E189" s="149"/>
      <c r="F189" s="107"/>
      <c r="G189" s="140">
        <v>2895233</v>
      </c>
      <c r="H189" s="140">
        <v>1285452</v>
      </c>
      <c r="I189" s="58"/>
      <c r="J189" s="58"/>
    </row>
    <row r="190" spans="1:10" ht="12.75">
      <c r="A190" s="145"/>
      <c r="B190" s="132" t="s">
        <v>323</v>
      </c>
      <c r="C190" s="107"/>
      <c r="D190" s="107"/>
      <c r="E190" s="149"/>
      <c r="F190" s="107"/>
      <c r="G190" s="140">
        <v>3564233</v>
      </c>
      <c r="H190" s="140">
        <v>1776333</v>
      </c>
      <c r="I190" s="58"/>
      <c r="J190" s="58"/>
    </row>
    <row r="191" spans="1:10" ht="12.75">
      <c r="A191" s="145"/>
      <c r="B191" s="132" t="s">
        <v>324</v>
      </c>
      <c r="C191" s="107"/>
      <c r="D191" s="107"/>
      <c r="E191" s="149"/>
      <c r="F191" s="107"/>
      <c r="G191" s="140">
        <v>0</v>
      </c>
      <c r="H191" s="140">
        <v>6517595</v>
      </c>
      <c r="I191" s="58"/>
      <c r="J191" s="58"/>
    </row>
    <row r="192" spans="1:10" ht="12.75">
      <c r="A192" s="145"/>
      <c r="B192" s="132" t="s">
        <v>325</v>
      </c>
      <c r="C192" s="107"/>
      <c r="D192" s="107"/>
      <c r="E192" s="149"/>
      <c r="F192" s="107"/>
      <c r="G192" s="140">
        <v>3461181</v>
      </c>
      <c r="H192" s="140">
        <v>1809695</v>
      </c>
      <c r="I192" s="58"/>
      <c r="J192" s="58"/>
    </row>
    <row r="193" spans="1:10" ht="12.75">
      <c r="A193" s="145"/>
      <c r="B193" s="132" t="s">
        <v>326</v>
      </c>
      <c r="C193" s="107"/>
      <c r="D193" s="107"/>
      <c r="E193" s="149"/>
      <c r="F193" s="107"/>
      <c r="G193" s="140">
        <v>4483349</v>
      </c>
      <c r="H193" s="140">
        <v>4352821</v>
      </c>
      <c r="I193" s="58"/>
      <c r="J193" s="58"/>
    </row>
    <row r="194" spans="1:10" ht="12.75">
      <c r="A194" s="145"/>
      <c r="B194" s="132" t="s">
        <v>327</v>
      </c>
      <c r="C194" s="107"/>
      <c r="D194" s="107"/>
      <c r="E194" s="149"/>
      <c r="F194" s="107"/>
      <c r="G194" s="140">
        <v>2019336</v>
      </c>
      <c r="H194" s="140">
        <v>1307100</v>
      </c>
      <c r="I194" s="58"/>
      <c r="J194" s="58"/>
    </row>
    <row r="195" spans="1:10" ht="12.75">
      <c r="A195" s="145"/>
      <c r="B195" s="132" t="s">
        <v>328</v>
      </c>
      <c r="C195" s="107"/>
      <c r="D195" s="107"/>
      <c r="E195" s="149"/>
      <c r="F195" s="107"/>
      <c r="G195" s="140">
        <v>0</v>
      </c>
      <c r="H195" s="140">
        <v>2341538</v>
      </c>
      <c r="I195" s="58"/>
      <c r="J195" s="58"/>
    </row>
    <row r="196" spans="1:10" ht="12.75">
      <c r="A196" s="145"/>
      <c r="B196" s="132" t="s">
        <v>329</v>
      </c>
      <c r="C196" s="107"/>
      <c r="D196" s="107"/>
      <c r="E196" s="149"/>
      <c r="F196" s="107"/>
      <c r="G196" s="140">
        <v>549847</v>
      </c>
      <c r="H196" s="140">
        <v>1655549</v>
      </c>
      <c r="I196" s="58"/>
      <c r="J196" s="58"/>
    </row>
    <row r="197" spans="1:10" ht="12.75">
      <c r="A197" s="145"/>
      <c r="B197" s="132" t="s">
        <v>330</v>
      </c>
      <c r="C197" s="107"/>
      <c r="D197" s="107"/>
      <c r="E197" s="149"/>
      <c r="F197" s="107"/>
      <c r="G197" s="140">
        <v>2164786</v>
      </c>
      <c r="H197" s="140">
        <v>1328060</v>
      </c>
      <c r="I197" s="58"/>
      <c r="J197" s="58"/>
    </row>
    <row r="198" spans="1:10" ht="12.75">
      <c r="A198" s="145"/>
      <c r="B198" s="132" t="s">
        <v>331</v>
      </c>
      <c r="C198" s="107"/>
      <c r="D198" s="107"/>
      <c r="E198" s="149"/>
      <c r="F198" s="107"/>
      <c r="G198" s="140">
        <v>2053836</v>
      </c>
      <c r="H198" s="140">
        <v>1349639</v>
      </c>
      <c r="I198" s="58"/>
      <c r="J198" s="58"/>
    </row>
    <row r="199" spans="1:10" ht="12.75">
      <c r="A199" s="145"/>
      <c r="B199" s="132" t="s">
        <v>332</v>
      </c>
      <c r="C199" s="107"/>
      <c r="D199" s="107"/>
      <c r="E199" s="149"/>
      <c r="F199" s="107"/>
      <c r="G199" s="140">
        <v>2188730</v>
      </c>
      <c r="H199" s="140">
        <v>1027848</v>
      </c>
      <c r="I199" s="58"/>
      <c r="J199" s="58"/>
    </row>
    <row r="200" spans="1:10" ht="12.75">
      <c r="A200" s="145"/>
      <c r="B200" s="132" t="s">
        <v>333</v>
      </c>
      <c r="C200" s="107"/>
      <c r="D200" s="107"/>
      <c r="E200" s="149"/>
      <c r="F200" s="107"/>
      <c r="G200" s="140">
        <v>1717058</v>
      </c>
      <c r="H200" s="140">
        <v>767889</v>
      </c>
      <c r="I200" s="58"/>
      <c r="J200" s="58"/>
    </row>
    <row r="201" spans="1:10" ht="12.75">
      <c r="A201" s="145"/>
      <c r="B201" s="132" t="s">
        <v>334</v>
      </c>
      <c r="C201" s="107"/>
      <c r="D201" s="107"/>
      <c r="E201" s="149"/>
      <c r="F201" s="107"/>
      <c r="G201" s="140">
        <v>682034</v>
      </c>
      <c r="H201" s="140">
        <v>0</v>
      </c>
      <c r="I201" s="58"/>
      <c r="J201" s="58"/>
    </row>
    <row r="202" spans="1:10" ht="12.75">
      <c r="A202" s="145"/>
      <c r="B202" s="132" t="s">
        <v>335</v>
      </c>
      <c r="C202" s="107"/>
      <c r="D202" s="107"/>
      <c r="E202" s="149"/>
      <c r="F202" s="107"/>
      <c r="G202" s="140">
        <v>1224445</v>
      </c>
      <c r="H202" s="140">
        <v>683658</v>
      </c>
      <c r="I202" s="58"/>
      <c r="J202" s="58"/>
    </row>
    <row r="203" spans="1:10" ht="12.75">
      <c r="A203" s="145"/>
      <c r="B203" s="132" t="s">
        <v>336</v>
      </c>
      <c r="C203" s="107"/>
      <c r="D203" s="107"/>
      <c r="E203" s="149"/>
      <c r="F203" s="107"/>
      <c r="G203" s="140">
        <v>1669067</v>
      </c>
      <c r="H203" s="140">
        <v>780761</v>
      </c>
      <c r="I203" s="58"/>
      <c r="J203" s="58"/>
    </row>
    <row r="204" spans="1:10" ht="12.75">
      <c r="A204" s="145"/>
      <c r="B204" s="132" t="s">
        <v>337</v>
      </c>
      <c r="C204" s="107"/>
      <c r="D204" s="107"/>
      <c r="E204" s="149"/>
      <c r="F204" s="107"/>
      <c r="G204" s="140">
        <v>1194844</v>
      </c>
      <c r="H204" s="140">
        <v>258942</v>
      </c>
      <c r="I204" s="58"/>
      <c r="J204" s="58"/>
    </row>
    <row r="205" spans="1:10" ht="12.75">
      <c r="A205" s="145"/>
      <c r="B205" s="132" t="s">
        <v>338</v>
      </c>
      <c r="C205" s="107"/>
      <c r="D205" s="107"/>
      <c r="E205" s="149"/>
      <c r="F205" s="107"/>
      <c r="G205" s="140">
        <v>1764112</v>
      </c>
      <c r="H205" s="140">
        <v>897902</v>
      </c>
      <c r="I205" s="58"/>
      <c r="J205" s="58"/>
    </row>
    <row r="206" spans="1:10" ht="12.75">
      <c r="A206" s="145"/>
      <c r="B206" s="132" t="s">
        <v>339</v>
      </c>
      <c r="C206" s="107"/>
      <c r="D206" s="107"/>
      <c r="E206" s="149"/>
      <c r="F206" s="107"/>
      <c r="G206" s="140">
        <v>2342501</v>
      </c>
      <c r="H206" s="140">
        <v>1469789</v>
      </c>
      <c r="I206" s="58"/>
      <c r="J206" s="58"/>
    </row>
    <row r="207" spans="1:10" ht="12.75">
      <c r="A207" s="145"/>
      <c r="B207" s="132" t="s">
        <v>340</v>
      </c>
      <c r="C207" s="107"/>
      <c r="D207" s="107"/>
      <c r="E207" s="149"/>
      <c r="F207" s="107"/>
      <c r="G207" s="140">
        <v>1703293</v>
      </c>
      <c r="H207" s="140">
        <v>813391</v>
      </c>
      <c r="I207" s="58"/>
      <c r="J207" s="58"/>
    </row>
    <row r="208" spans="1:10" ht="12.75">
      <c r="A208" s="145"/>
      <c r="B208" s="132" t="s">
        <v>341</v>
      </c>
      <c r="C208" s="107"/>
      <c r="D208" s="107"/>
      <c r="E208" s="149"/>
      <c r="F208" s="107"/>
      <c r="G208" s="140">
        <v>1642718</v>
      </c>
      <c r="H208" s="140">
        <v>516500</v>
      </c>
      <c r="I208" s="58"/>
      <c r="J208" s="58"/>
    </row>
    <row r="209" spans="1:10" ht="12.75">
      <c r="A209" s="145"/>
      <c r="B209" s="132" t="s">
        <v>342</v>
      </c>
      <c r="C209" s="107"/>
      <c r="D209" s="107"/>
      <c r="E209" s="149"/>
      <c r="F209" s="107"/>
      <c r="G209" s="140">
        <v>1994631</v>
      </c>
      <c r="H209" s="140">
        <v>1680774</v>
      </c>
      <c r="I209" s="58"/>
      <c r="J209" s="58"/>
    </row>
    <row r="210" spans="1:10" ht="12.75">
      <c r="A210" s="145"/>
      <c r="B210" s="132" t="s">
        <v>343</v>
      </c>
      <c r="C210" s="107"/>
      <c r="D210" s="107"/>
      <c r="E210" s="149"/>
      <c r="F210" s="107"/>
      <c r="G210" s="140">
        <v>1661843</v>
      </c>
      <c r="H210" s="140">
        <v>778079</v>
      </c>
      <c r="I210" s="58"/>
      <c r="J210" s="58"/>
    </row>
    <row r="211" spans="1:10" ht="12.75">
      <c r="A211" s="145"/>
      <c r="B211" s="132" t="s">
        <v>344</v>
      </c>
      <c r="C211" s="107"/>
      <c r="D211" s="107"/>
      <c r="E211" s="149"/>
      <c r="F211" s="107"/>
      <c r="G211" s="140">
        <v>2262938</v>
      </c>
      <c r="H211" s="140">
        <v>1194556</v>
      </c>
      <c r="I211" s="58"/>
      <c r="J211" s="58"/>
    </row>
    <row r="212" spans="1:10" ht="12.75">
      <c r="A212" s="145"/>
      <c r="B212" s="132" t="s">
        <v>345</v>
      </c>
      <c r="C212" s="107"/>
      <c r="D212" s="107"/>
      <c r="E212" s="149"/>
      <c r="F212" s="107"/>
      <c r="G212" s="140">
        <v>2156293</v>
      </c>
      <c r="H212" s="140">
        <v>1349985</v>
      </c>
      <c r="I212" s="58"/>
      <c r="J212" s="58"/>
    </row>
    <row r="213" spans="1:10" ht="12.75">
      <c r="A213" s="145"/>
      <c r="B213" s="132" t="s">
        <v>346</v>
      </c>
      <c r="C213" s="107"/>
      <c r="D213" s="107"/>
      <c r="E213" s="149"/>
      <c r="F213" s="107"/>
      <c r="G213" s="140">
        <v>2190737</v>
      </c>
      <c r="H213" s="140">
        <v>1086268</v>
      </c>
      <c r="I213" s="58"/>
      <c r="J213" s="58"/>
    </row>
    <row r="214" spans="1:10" ht="12.75">
      <c r="A214" s="145"/>
      <c r="B214" s="132" t="s">
        <v>347</v>
      </c>
      <c r="C214" s="107"/>
      <c r="D214" s="107"/>
      <c r="E214" s="149"/>
      <c r="F214" s="107"/>
      <c r="G214" s="140">
        <v>1661843</v>
      </c>
      <c r="H214" s="140">
        <v>793886</v>
      </c>
      <c r="I214" s="58"/>
      <c r="J214" s="58"/>
    </row>
    <row r="215" spans="1:10" ht="12.75">
      <c r="A215" s="145"/>
      <c r="B215" s="132" t="s">
        <v>348</v>
      </c>
      <c r="C215" s="107"/>
      <c r="D215" s="107"/>
      <c r="E215" s="149"/>
      <c r="F215" s="107"/>
      <c r="G215" s="140">
        <v>2016849</v>
      </c>
      <c r="H215" s="140">
        <v>1310382</v>
      </c>
      <c r="I215" s="58"/>
      <c r="J215" s="58"/>
    </row>
    <row r="216" spans="1:10" ht="12.75">
      <c r="A216" s="145"/>
      <c r="B216" s="132" t="s">
        <v>349</v>
      </c>
      <c r="C216" s="107"/>
      <c r="D216" s="107"/>
      <c r="E216" s="149"/>
      <c r="F216" s="107"/>
      <c r="G216" s="140">
        <v>742358</v>
      </c>
      <c r="H216" s="140">
        <v>0</v>
      </c>
      <c r="I216" s="58"/>
      <c r="J216" s="58"/>
    </row>
    <row r="217" spans="1:10" ht="12.75">
      <c r="A217" s="145"/>
      <c r="B217" s="132" t="s">
        <v>350</v>
      </c>
      <c r="C217" s="107"/>
      <c r="D217" s="107"/>
      <c r="E217" s="149"/>
      <c r="F217" s="107"/>
      <c r="G217" s="140">
        <v>2782694</v>
      </c>
      <c r="H217" s="140">
        <v>1541341</v>
      </c>
      <c r="I217" s="58"/>
      <c r="J217" s="58"/>
    </row>
    <row r="218" spans="1:10" ht="12.75">
      <c r="A218" s="145"/>
      <c r="B218" s="132" t="s">
        <v>351</v>
      </c>
      <c r="C218" s="107"/>
      <c r="D218" s="107"/>
      <c r="E218" s="149"/>
      <c r="F218" s="107"/>
      <c r="G218" s="140">
        <v>2171486</v>
      </c>
      <c r="H218" s="140">
        <v>1338607</v>
      </c>
      <c r="I218" s="58"/>
      <c r="J218" s="58"/>
    </row>
    <row r="219" spans="1:10" ht="12.75">
      <c r="A219" s="145"/>
      <c r="B219" s="132" t="s">
        <v>352</v>
      </c>
      <c r="C219" s="107"/>
      <c r="D219" s="107"/>
      <c r="E219" s="149"/>
      <c r="F219" s="107"/>
      <c r="G219" s="140">
        <v>726146</v>
      </c>
      <c r="H219" s="140">
        <v>0</v>
      </c>
      <c r="I219" s="58"/>
      <c r="J219" s="58"/>
    </row>
    <row r="220" spans="1:10" ht="12.75">
      <c r="A220" s="145"/>
      <c r="B220" s="132" t="s">
        <v>353</v>
      </c>
      <c r="C220" s="107"/>
      <c r="D220" s="107"/>
      <c r="E220" s="149"/>
      <c r="F220" s="107"/>
      <c r="G220" s="140">
        <v>2161415</v>
      </c>
      <c r="H220" s="140">
        <v>1100098</v>
      </c>
      <c r="I220" s="58"/>
      <c r="J220" s="58"/>
    </row>
    <row r="221" spans="1:10" ht="12.75">
      <c r="A221" s="145"/>
      <c r="B221" s="132" t="s">
        <v>354</v>
      </c>
      <c r="C221" s="107"/>
      <c r="D221" s="107"/>
      <c r="E221" s="149"/>
      <c r="F221" s="107"/>
      <c r="G221" s="140">
        <v>2541732</v>
      </c>
      <c r="H221" s="140">
        <v>1122840</v>
      </c>
      <c r="I221" s="58"/>
      <c r="J221" s="58"/>
    </row>
    <row r="222" spans="1:10" ht="12.75">
      <c r="A222" s="145"/>
      <c r="B222" s="132" t="s">
        <v>355</v>
      </c>
      <c r="C222" s="107"/>
      <c r="D222" s="107"/>
      <c r="E222" s="149"/>
      <c r="F222" s="107"/>
      <c r="G222" s="140">
        <v>1652845</v>
      </c>
      <c r="H222" s="140">
        <v>778242</v>
      </c>
      <c r="I222" s="58"/>
      <c r="J222" s="58"/>
    </row>
    <row r="223" spans="1:10" ht="12.75">
      <c r="A223" s="145"/>
      <c r="B223" s="132" t="s">
        <v>356</v>
      </c>
      <c r="C223" s="107"/>
      <c r="D223" s="107"/>
      <c r="E223" s="149"/>
      <c r="F223" s="107"/>
      <c r="G223" s="140">
        <v>0</v>
      </c>
      <c r="H223" s="140">
        <v>745097</v>
      </c>
      <c r="I223" s="58"/>
      <c r="J223" s="58"/>
    </row>
    <row r="224" spans="1:10" ht="12.75">
      <c r="A224" s="145"/>
      <c r="B224" s="132" t="s">
        <v>357</v>
      </c>
      <c r="C224" s="107"/>
      <c r="D224" s="107"/>
      <c r="E224" s="149"/>
      <c r="F224" s="107"/>
      <c r="G224" s="140">
        <v>2416210</v>
      </c>
      <c r="H224" s="140">
        <v>913950</v>
      </c>
      <c r="I224" s="58"/>
      <c r="J224" s="58"/>
    </row>
    <row r="225" spans="1:10" ht="12.75">
      <c r="A225" s="145"/>
      <c r="B225" s="132" t="s">
        <v>358</v>
      </c>
      <c r="C225" s="107"/>
      <c r="D225" s="107"/>
      <c r="E225" s="149"/>
      <c r="F225" s="107"/>
      <c r="G225" s="140">
        <v>1187297</v>
      </c>
      <c r="H225" s="140">
        <v>222585</v>
      </c>
      <c r="I225" s="58"/>
      <c r="J225" s="58"/>
    </row>
    <row r="226" spans="1:10" ht="12.75">
      <c r="A226" s="145"/>
      <c r="B226" s="132" t="s">
        <v>359</v>
      </c>
      <c r="C226" s="107"/>
      <c r="D226" s="107"/>
      <c r="E226" s="149"/>
      <c r="F226" s="107"/>
      <c r="G226" s="140">
        <v>1951985</v>
      </c>
      <c r="H226" s="140">
        <v>1315824</v>
      </c>
      <c r="I226" s="58"/>
      <c r="J226" s="58"/>
    </row>
    <row r="227" spans="1:10" ht="12.75">
      <c r="A227" s="145"/>
      <c r="B227" s="132" t="s">
        <v>360</v>
      </c>
      <c r="C227" s="107"/>
      <c r="D227" s="107"/>
      <c r="E227" s="149"/>
      <c r="F227" s="107"/>
      <c r="G227" s="140">
        <v>2171737</v>
      </c>
      <c r="H227" s="140">
        <v>1106387</v>
      </c>
      <c r="I227" s="58"/>
      <c r="J227" s="58"/>
    </row>
    <row r="228" spans="1:10" ht="12.75">
      <c r="A228" s="145"/>
      <c r="B228" s="132" t="s">
        <v>361</v>
      </c>
      <c r="C228" s="107"/>
      <c r="D228" s="107"/>
      <c r="E228" s="149"/>
      <c r="F228" s="107"/>
      <c r="G228" s="140">
        <v>2012521</v>
      </c>
      <c r="H228" s="140">
        <v>1101718</v>
      </c>
      <c r="I228" s="58"/>
      <c r="J228" s="58"/>
    </row>
    <row r="229" spans="1:10" ht="12.75">
      <c r="A229" s="145"/>
      <c r="B229" s="132" t="s">
        <v>362</v>
      </c>
      <c r="C229" s="107"/>
      <c r="D229" s="107"/>
      <c r="E229" s="149"/>
      <c r="F229" s="107"/>
      <c r="G229" s="140">
        <v>1693382</v>
      </c>
      <c r="H229" s="140">
        <v>506952</v>
      </c>
      <c r="I229" s="58"/>
      <c r="J229" s="58"/>
    </row>
    <row r="230" spans="1:10" ht="12.75">
      <c r="A230" s="145"/>
      <c r="B230" s="132" t="s">
        <v>363</v>
      </c>
      <c r="C230" s="107"/>
      <c r="D230" s="107"/>
      <c r="E230" s="149"/>
      <c r="F230" s="107"/>
      <c r="G230" s="140">
        <v>1659998</v>
      </c>
      <c r="H230" s="140">
        <v>767806</v>
      </c>
      <c r="I230" s="58"/>
      <c r="J230" s="58"/>
    </row>
    <row r="231" spans="1:10" ht="12.75">
      <c r="A231" s="145"/>
      <c r="B231" s="132" t="s">
        <v>364</v>
      </c>
      <c r="C231" s="107"/>
      <c r="D231" s="107"/>
      <c r="E231" s="149"/>
      <c r="F231" s="107"/>
      <c r="G231" s="140">
        <v>2125737</v>
      </c>
      <c r="H231" s="140">
        <v>1110112</v>
      </c>
      <c r="I231" s="58"/>
      <c r="J231" s="58"/>
    </row>
    <row r="232" spans="1:10" ht="12.75">
      <c r="A232" s="145"/>
      <c r="B232" s="132" t="s">
        <v>365</v>
      </c>
      <c r="C232" s="107"/>
      <c r="D232" s="107"/>
      <c r="E232" s="149"/>
      <c r="F232" s="107"/>
      <c r="G232" s="140">
        <v>2045178</v>
      </c>
      <c r="H232" s="140">
        <v>1292078</v>
      </c>
      <c r="I232" s="58"/>
      <c r="J232" s="58"/>
    </row>
    <row r="233" spans="1:10" ht="12.75">
      <c r="A233" s="145"/>
      <c r="B233" s="132" t="s">
        <v>366</v>
      </c>
      <c r="C233" s="107"/>
      <c r="D233" s="107"/>
      <c r="E233" s="149"/>
      <c r="F233" s="107"/>
      <c r="G233" s="140">
        <v>1052603</v>
      </c>
      <c r="H233" s="140">
        <v>1263383</v>
      </c>
      <c r="I233" s="58"/>
      <c r="J233" s="58"/>
    </row>
    <row r="234" spans="1:10" ht="12.75">
      <c r="A234" s="145"/>
      <c r="B234" s="132" t="s">
        <v>367</v>
      </c>
      <c r="C234" s="107"/>
      <c r="D234" s="107"/>
      <c r="E234" s="149"/>
      <c r="F234" s="107"/>
      <c r="G234" s="140">
        <v>1659843</v>
      </c>
      <c r="H234" s="140">
        <v>778756</v>
      </c>
      <c r="I234" s="58"/>
      <c r="J234" s="58"/>
    </row>
    <row r="235" spans="1:10" ht="12.75">
      <c r="A235" s="145"/>
      <c r="B235" s="132" t="s">
        <v>368</v>
      </c>
      <c r="C235" s="107"/>
      <c r="D235" s="107"/>
      <c r="E235" s="149"/>
      <c r="F235" s="107"/>
      <c r="G235" s="140">
        <v>1572083</v>
      </c>
      <c r="H235" s="140">
        <v>1284614</v>
      </c>
      <c r="I235" s="58"/>
      <c r="J235" s="58"/>
    </row>
    <row r="236" spans="1:10" ht="12.75">
      <c r="A236" s="145"/>
      <c r="B236" s="132" t="s">
        <v>369</v>
      </c>
      <c r="C236" s="107"/>
      <c r="D236" s="107"/>
      <c r="E236" s="149"/>
      <c r="F236" s="107"/>
      <c r="G236" s="140">
        <v>2012981</v>
      </c>
      <c r="H236" s="140">
        <v>1263229</v>
      </c>
      <c r="I236" s="58"/>
      <c r="J236" s="58"/>
    </row>
    <row r="237" spans="1:10" ht="12.75">
      <c r="A237" s="145"/>
      <c r="B237" s="132" t="s">
        <v>370</v>
      </c>
      <c r="C237" s="107"/>
      <c r="D237" s="107"/>
      <c r="E237" s="149"/>
      <c r="F237" s="107"/>
      <c r="G237" s="140">
        <v>1064473</v>
      </c>
      <c r="H237" s="140">
        <v>170923</v>
      </c>
      <c r="I237" s="58"/>
      <c r="J237" s="58"/>
    </row>
    <row r="238" spans="1:10" ht="12.75">
      <c r="A238" s="145"/>
      <c r="B238" s="132" t="s">
        <v>371</v>
      </c>
      <c r="C238" s="107"/>
      <c r="D238" s="107"/>
      <c r="E238" s="149"/>
      <c r="F238" s="107"/>
      <c r="G238" s="140">
        <v>1990753</v>
      </c>
      <c r="H238" s="140">
        <v>1256545</v>
      </c>
      <c r="I238" s="58"/>
      <c r="J238" s="58"/>
    </row>
    <row r="239" spans="1:10" ht="12.75">
      <c r="A239" s="145"/>
      <c r="B239" s="132" t="s">
        <v>372</v>
      </c>
      <c r="C239" s="107"/>
      <c r="D239" s="107"/>
      <c r="E239" s="149"/>
      <c r="F239" s="107"/>
      <c r="G239" s="140">
        <v>1914831</v>
      </c>
      <c r="H239" s="140">
        <v>503149</v>
      </c>
      <c r="I239" s="58"/>
      <c r="J239" s="58"/>
    </row>
    <row r="240" spans="1:10" ht="12.75">
      <c r="A240" s="145"/>
      <c r="B240" s="132" t="s">
        <v>373</v>
      </c>
      <c r="C240" s="107"/>
      <c r="D240" s="107"/>
      <c r="E240" s="149"/>
      <c r="F240" s="107"/>
      <c r="G240" s="140">
        <v>1928242</v>
      </c>
      <c r="H240" s="140">
        <v>407444</v>
      </c>
      <c r="I240" s="58"/>
      <c r="J240" s="58"/>
    </row>
    <row r="241" spans="1:10" ht="12.75">
      <c r="A241" s="145"/>
      <c r="B241" s="132" t="s">
        <v>374</v>
      </c>
      <c r="C241" s="107"/>
      <c r="D241" s="107"/>
      <c r="E241" s="149"/>
      <c r="F241" s="107"/>
      <c r="G241" s="140">
        <v>1436385</v>
      </c>
      <c r="H241" s="140">
        <v>134852</v>
      </c>
      <c r="I241" s="58"/>
      <c r="J241" s="58"/>
    </row>
    <row r="242" spans="1:10" ht="12.75">
      <c r="A242" s="145"/>
      <c r="B242" s="132" t="s">
        <v>375</v>
      </c>
      <c r="C242" s="107"/>
      <c r="D242" s="107"/>
      <c r="E242" s="149"/>
      <c r="F242" s="107"/>
      <c r="G242" s="140">
        <v>1582337</v>
      </c>
      <c r="H242" s="140">
        <v>764589</v>
      </c>
      <c r="I242" s="58"/>
      <c r="J242" s="58"/>
    </row>
    <row r="243" spans="1:10" ht="12.75">
      <c r="A243" s="145"/>
      <c r="B243" s="132" t="s">
        <v>376</v>
      </c>
      <c r="C243" s="107"/>
      <c r="D243" s="107"/>
      <c r="E243" s="149"/>
      <c r="F243" s="107"/>
      <c r="G243" s="140">
        <v>2169082</v>
      </c>
      <c r="H243" s="140">
        <v>1128874</v>
      </c>
      <c r="I243" s="58"/>
      <c r="J243" s="58"/>
    </row>
    <row r="244" spans="1:10" ht="12.75">
      <c r="A244" s="145"/>
      <c r="B244" s="132" t="s">
        <v>377</v>
      </c>
      <c r="C244" s="107"/>
      <c r="D244" s="107"/>
      <c r="E244" s="149"/>
      <c r="F244" s="107"/>
      <c r="G244" s="140">
        <v>1759485</v>
      </c>
      <c r="H244" s="140">
        <v>621053</v>
      </c>
      <c r="I244" s="58"/>
      <c r="J244" s="58"/>
    </row>
    <row r="245" spans="1:10" ht="12.75">
      <c r="A245" s="145"/>
      <c r="B245" s="132" t="s">
        <v>378</v>
      </c>
      <c r="C245" s="107"/>
      <c r="D245" s="107"/>
      <c r="E245" s="149"/>
      <c r="F245" s="107"/>
      <c r="G245" s="140">
        <v>2319200</v>
      </c>
      <c r="H245" s="140">
        <v>1053385</v>
      </c>
      <c r="I245" s="58"/>
      <c r="J245" s="58"/>
    </row>
    <row r="246" spans="1:10" ht="12.75">
      <c r="A246" s="145"/>
      <c r="B246" s="132" t="s">
        <v>379</v>
      </c>
      <c r="C246" s="107"/>
      <c r="D246" s="107"/>
      <c r="E246" s="149"/>
      <c r="F246" s="107"/>
      <c r="G246" s="140">
        <v>3094206</v>
      </c>
      <c r="H246" s="140">
        <v>1345627</v>
      </c>
      <c r="I246" s="58"/>
      <c r="J246" s="58"/>
    </row>
    <row r="247" spans="1:10" ht="12.75">
      <c r="A247" s="145"/>
      <c r="B247" s="132" t="s">
        <v>380</v>
      </c>
      <c r="C247" s="107"/>
      <c r="D247" s="107"/>
      <c r="E247" s="149"/>
      <c r="F247" s="107"/>
      <c r="G247" s="140">
        <v>3402905</v>
      </c>
      <c r="H247" s="140">
        <v>1539679</v>
      </c>
      <c r="I247" s="58"/>
      <c r="J247" s="58"/>
    </row>
    <row r="248" spans="1:10" ht="12.75">
      <c r="A248" s="145"/>
      <c r="B248" s="132" t="s">
        <v>381</v>
      </c>
      <c r="C248" s="107"/>
      <c r="D248" s="107"/>
      <c r="E248" s="149"/>
      <c r="F248" s="107"/>
      <c r="G248" s="140">
        <v>2089802</v>
      </c>
      <c r="H248" s="140">
        <v>1228576</v>
      </c>
      <c r="I248" s="58"/>
      <c r="J248" s="58"/>
    </row>
    <row r="249" spans="1:10" ht="12.75">
      <c r="A249" s="145"/>
      <c r="B249" s="132" t="s">
        <v>382</v>
      </c>
      <c r="C249" s="107"/>
      <c r="D249" s="107"/>
      <c r="E249" s="149"/>
      <c r="F249" s="107"/>
      <c r="G249" s="140">
        <v>3457416</v>
      </c>
      <c r="H249" s="140">
        <v>1570448</v>
      </c>
      <c r="I249" s="58"/>
      <c r="J249" s="58"/>
    </row>
    <row r="250" spans="1:10" ht="12.75">
      <c r="A250" s="145"/>
      <c r="B250" s="132" t="s">
        <v>383</v>
      </c>
      <c r="C250" s="107"/>
      <c r="D250" s="107"/>
      <c r="E250" s="149"/>
      <c r="F250" s="107"/>
      <c r="G250" s="140">
        <v>2033811</v>
      </c>
      <c r="H250" s="140">
        <v>796523</v>
      </c>
      <c r="I250" s="58"/>
      <c r="J250" s="58"/>
    </row>
    <row r="251" spans="1:10" ht="12.75">
      <c r="A251" s="145"/>
      <c r="B251" s="132" t="s">
        <v>384</v>
      </c>
      <c r="C251" s="107"/>
      <c r="D251" s="107"/>
      <c r="E251" s="149"/>
      <c r="F251" s="107"/>
      <c r="G251" s="140">
        <v>2136494</v>
      </c>
      <c r="H251" s="140">
        <v>1344049</v>
      </c>
      <c r="I251" s="58"/>
      <c r="J251" s="58"/>
    </row>
    <row r="252" spans="1:10" ht="12.75">
      <c r="A252" s="145"/>
      <c r="B252" s="132" t="s">
        <v>385</v>
      </c>
      <c r="C252" s="107"/>
      <c r="D252" s="107"/>
      <c r="E252" s="149"/>
      <c r="F252" s="107"/>
      <c r="G252" s="140">
        <v>1056491</v>
      </c>
      <c r="H252" s="140">
        <v>181813</v>
      </c>
      <c r="I252" s="58"/>
      <c r="J252" s="58"/>
    </row>
    <row r="253" spans="1:10" ht="12.75">
      <c r="A253" s="145"/>
      <c r="B253" s="132" t="s">
        <v>386</v>
      </c>
      <c r="C253" s="107"/>
      <c r="D253" s="107"/>
      <c r="E253" s="149"/>
      <c r="F253" s="107"/>
      <c r="G253" s="140">
        <v>590169</v>
      </c>
      <c r="H253" s="140">
        <v>1531495</v>
      </c>
      <c r="I253" s="58"/>
      <c r="J253" s="58"/>
    </row>
    <row r="254" spans="1:10" ht="12.75">
      <c r="A254" s="145"/>
      <c r="B254" s="132" t="s">
        <v>387</v>
      </c>
      <c r="C254" s="107"/>
      <c r="D254" s="107"/>
      <c r="E254" s="149"/>
      <c r="F254" s="107"/>
      <c r="G254" s="140">
        <v>3459131</v>
      </c>
      <c r="H254" s="140">
        <v>1678951</v>
      </c>
      <c r="I254" s="58"/>
      <c r="J254" s="58"/>
    </row>
    <row r="255" spans="1:10" ht="12.75">
      <c r="A255" s="145"/>
      <c r="B255" s="132" t="s">
        <v>388</v>
      </c>
      <c r="C255" s="107"/>
      <c r="D255" s="107"/>
      <c r="E255" s="149"/>
      <c r="F255" s="107"/>
      <c r="G255" s="140">
        <v>3250841</v>
      </c>
      <c r="H255" s="140">
        <v>1883270</v>
      </c>
      <c r="I255" s="58"/>
      <c r="J255" s="58"/>
    </row>
    <row r="256" spans="1:10" ht="12.75">
      <c r="A256" s="145"/>
      <c r="B256" s="132" t="s">
        <v>389</v>
      </c>
      <c r="C256" s="107"/>
      <c r="D256" s="107"/>
      <c r="E256" s="149"/>
      <c r="F256" s="107"/>
      <c r="G256" s="140">
        <v>1998559</v>
      </c>
      <c r="H256" s="140">
        <v>661411</v>
      </c>
      <c r="I256" s="58"/>
      <c r="J256" s="58"/>
    </row>
    <row r="257" spans="1:10" ht="12.75">
      <c r="A257" s="145"/>
      <c r="B257" s="132" t="s">
        <v>390</v>
      </c>
      <c r="C257" s="107"/>
      <c r="D257" s="107"/>
      <c r="E257" s="149"/>
      <c r="F257" s="107"/>
      <c r="G257" s="140">
        <v>1895876</v>
      </c>
      <c r="H257" s="140">
        <v>914817</v>
      </c>
      <c r="I257" s="58"/>
      <c r="J257" s="58"/>
    </row>
    <row r="258" spans="1:10" ht="12.75">
      <c r="A258" s="145"/>
      <c r="B258" s="132" t="s">
        <v>391</v>
      </c>
      <c r="C258" s="107"/>
      <c r="D258" s="107"/>
      <c r="E258" s="149"/>
      <c r="F258" s="107"/>
      <c r="G258" s="140">
        <v>2700354</v>
      </c>
      <c r="H258" s="140">
        <v>1078715</v>
      </c>
      <c r="I258" s="58"/>
      <c r="J258" s="58"/>
    </row>
    <row r="259" spans="1:10" ht="12.75">
      <c r="A259" s="145"/>
      <c r="B259" s="132" t="s">
        <v>392</v>
      </c>
      <c r="C259" s="107"/>
      <c r="D259" s="107"/>
      <c r="E259" s="149"/>
      <c r="F259" s="107"/>
      <c r="G259" s="140">
        <v>1305898</v>
      </c>
      <c r="H259" s="140">
        <v>291619</v>
      </c>
      <c r="I259" s="58"/>
      <c r="J259" s="58"/>
    </row>
    <row r="260" spans="1:10" ht="12.75">
      <c r="A260" s="145"/>
      <c r="B260" s="132" t="s">
        <v>393</v>
      </c>
      <c r="C260" s="107"/>
      <c r="D260" s="107"/>
      <c r="E260" s="149"/>
      <c r="F260" s="107"/>
      <c r="G260" s="140">
        <v>1395876</v>
      </c>
      <c r="H260" s="140">
        <v>318740</v>
      </c>
      <c r="I260" s="58"/>
      <c r="J260" s="58"/>
    </row>
    <row r="261" spans="1:10" ht="12.75">
      <c r="A261" s="145"/>
      <c r="B261" s="132" t="s">
        <v>394</v>
      </c>
      <c r="C261" s="107"/>
      <c r="D261" s="107"/>
      <c r="E261" s="149"/>
      <c r="F261" s="107"/>
      <c r="G261" s="140">
        <v>1446858</v>
      </c>
      <c r="H261" s="140">
        <v>339988</v>
      </c>
      <c r="I261" s="58"/>
      <c r="J261" s="58"/>
    </row>
    <row r="262" spans="1:10" ht="12.75">
      <c r="A262" s="145"/>
      <c r="B262" s="132" t="s">
        <v>395</v>
      </c>
      <c r="C262" s="107"/>
      <c r="D262" s="107"/>
      <c r="E262" s="149"/>
      <c r="F262" s="107"/>
      <c r="G262" s="140">
        <v>1117395</v>
      </c>
      <c r="H262" s="140">
        <v>189388</v>
      </c>
      <c r="I262" s="58"/>
      <c r="J262" s="58"/>
    </row>
    <row r="263" spans="1:10" ht="12.75">
      <c r="A263" s="145"/>
      <c r="B263" s="132" t="s">
        <v>396</v>
      </c>
      <c r="C263" s="107"/>
      <c r="D263" s="107"/>
      <c r="E263" s="149"/>
      <c r="F263" s="107"/>
      <c r="G263" s="140">
        <v>1395876</v>
      </c>
      <c r="H263" s="140">
        <v>318740</v>
      </c>
      <c r="I263" s="58"/>
      <c r="J263" s="58"/>
    </row>
    <row r="264" spans="1:10" ht="12.75">
      <c r="A264" s="145"/>
      <c r="B264" s="132" t="s">
        <v>397</v>
      </c>
      <c r="C264" s="107"/>
      <c r="D264" s="107"/>
      <c r="E264" s="149"/>
      <c r="F264" s="107"/>
      <c r="G264" s="140">
        <v>1990775</v>
      </c>
      <c r="H264" s="140">
        <v>1279297</v>
      </c>
      <c r="I264" s="58"/>
      <c r="J264" s="58"/>
    </row>
    <row r="265" spans="1:10" ht="12.75">
      <c r="A265" s="99"/>
      <c r="B265" s="132" t="s">
        <v>398</v>
      </c>
      <c r="C265" s="132"/>
      <c r="D265" s="107"/>
      <c r="E265" s="107"/>
      <c r="F265" s="107"/>
      <c r="G265" s="140">
        <v>9727440</v>
      </c>
      <c r="H265" s="140">
        <v>10182497</v>
      </c>
      <c r="I265" s="132"/>
      <c r="J265" s="58"/>
    </row>
    <row r="266" spans="1:10" ht="12.75">
      <c r="A266" s="99"/>
      <c r="B266" s="132" t="s">
        <v>399</v>
      </c>
      <c r="C266" s="132"/>
      <c r="D266" s="107"/>
      <c r="E266" s="107"/>
      <c r="F266" s="107"/>
      <c r="G266" s="140">
        <v>0</v>
      </c>
      <c r="H266" s="140">
        <v>120099408</v>
      </c>
      <c r="I266" s="132"/>
      <c r="J266" s="58"/>
    </row>
    <row r="267" spans="1:10" ht="12.75">
      <c r="A267" s="99"/>
      <c r="B267" s="132" t="s">
        <v>287</v>
      </c>
      <c r="C267" s="132"/>
      <c r="D267" s="107"/>
      <c r="E267" s="107"/>
      <c r="F267" s="107"/>
      <c r="G267" s="140">
        <v>10340073</v>
      </c>
      <c r="H267" s="140">
        <v>14350262</v>
      </c>
      <c r="I267" s="132"/>
      <c r="J267" s="58"/>
    </row>
    <row r="268" spans="1:10" ht="12.75">
      <c r="A268" s="99"/>
      <c r="B268" s="132" t="s">
        <v>400</v>
      </c>
      <c r="C268" s="132"/>
      <c r="D268" s="107"/>
      <c r="E268" s="107"/>
      <c r="F268" s="107"/>
      <c r="G268" s="140">
        <v>12852703</v>
      </c>
      <c r="H268" s="140">
        <v>15112889</v>
      </c>
      <c r="I268" s="132"/>
      <c r="J268" s="58"/>
    </row>
    <row r="269" spans="1:10" ht="12.75">
      <c r="A269" s="99"/>
      <c r="B269" s="132" t="s">
        <v>401</v>
      </c>
      <c r="C269" s="132"/>
      <c r="D269" s="107"/>
      <c r="E269" s="107"/>
      <c r="F269" s="107"/>
      <c r="G269" s="140">
        <v>7803702</v>
      </c>
      <c r="H269" s="140">
        <v>8033225</v>
      </c>
      <c r="I269" s="132"/>
      <c r="J269" s="58"/>
    </row>
    <row r="270" spans="1:10" ht="12.75">
      <c r="A270" s="99"/>
      <c r="B270" s="132" t="s">
        <v>289</v>
      </c>
      <c r="C270" s="132"/>
      <c r="D270" s="107"/>
      <c r="E270" s="107"/>
      <c r="F270" s="107"/>
      <c r="G270" s="140">
        <v>41462516</v>
      </c>
      <c r="H270" s="140">
        <v>35361248</v>
      </c>
      <c r="I270" s="132"/>
      <c r="J270" s="58"/>
    </row>
    <row r="271" spans="1:10" ht="12.75">
      <c r="A271" s="99"/>
      <c r="B271" s="132" t="s">
        <v>402</v>
      </c>
      <c r="C271" s="132"/>
      <c r="D271" s="107"/>
      <c r="E271" s="107"/>
      <c r="F271" s="107"/>
      <c r="G271" s="140">
        <v>1249781</v>
      </c>
      <c r="H271" s="140"/>
      <c r="I271" s="132"/>
      <c r="J271" s="58"/>
    </row>
    <row r="272" spans="1:10" ht="12.75">
      <c r="A272" s="99"/>
      <c r="B272" s="132" t="s">
        <v>403</v>
      </c>
      <c r="C272" s="132"/>
      <c r="D272" s="107"/>
      <c r="E272" s="107"/>
      <c r="F272" s="107"/>
      <c r="G272" s="140">
        <v>1279405</v>
      </c>
      <c r="H272" s="140"/>
      <c r="I272" s="132"/>
      <c r="J272" s="58"/>
    </row>
    <row r="273" spans="1:10" ht="12.75">
      <c r="A273" s="150"/>
      <c r="B273" s="132" t="s">
        <v>404</v>
      </c>
      <c r="C273" s="132"/>
      <c r="D273" s="107"/>
      <c r="E273" s="107"/>
      <c r="F273" s="107"/>
      <c r="G273" s="140">
        <v>7035852</v>
      </c>
      <c r="H273" s="140">
        <v>6989234</v>
      </c>
      <c r="I273" s="132"/>
      <c r="J273" s="58"/>
    </row>
    <row r="274" spans="1:10" ht="13.5" thickBot="1">
      <c r="A274" s="133"/>
      <c r="B274" s="131" t="s">
        <v>272</v>
      </c>
      <c r="C274" s="131"/>
      <c r="D274" s="131"/>
      <c r="E274" s="131"/>
      <c r="F274" s="131"/>
      <c r="G274" s="141">
        <f>G157+G156+G155+G149</f>
        <v>361622682</v>
      </c>
      <c r="H274" s="141">
        <f>H157+H156+H155+H142</f>
        <v>1724221830</v>
      </c>
      <c r="I274" s="132"/>
      <c r="J274" s="58"/>
    </row>
    <row r="275" spans="1:10" ht="13.5" thickTop="1">
      <c r="A275" s="133"/>
      <c r="B275" s="151"/>
      <c r="C275" s="152"/>
      <c r="D275" s="152"/>
      <c r="E275" s="152"/>
      <c r="F275" s="152"/>
      <c r="G275" s="153"/>
      <c r="H275" s="153"/>
      <c r="I275" s="58"/>
      <c r="J275" s="58"/>
    </row>
    <row r="276" spans="1:10" ht="12.75">
      <c r="A276" s="133">
        <v>4</v>
      </c>
      <c r="B276" s="147" t="s">
        <v>405</v>
      </c>
      <c r="C276" s="147"/>
      <c r="D276" s="147"/>
      <c r="E276" s="147"/>
      <c r="F276" s="147"/>
      <c r="G276" s="134" t="s">
        <v>243</v>
      </c>
      <c r="H276" s="134">
        <v>40909</v>
      </c>
      <c r="I276" s="55"/>
      <c r="J276" s="55"/>
    </row>
    <row r="277" spans="1:10" ht="12.75">
      <c r="A277" s="133"/>
      <c r="B277" s="147"/>
      <c r="C277" s="147"/>
      <c r="D277" s="147"/>
      <c r="E277" s="147"/>
      <c r="F277" s="147"/>
      <c r="G277" s="154" t="s">
        <v>244</v>
      </c>
      <c r="H277" s="154" t="s">
        <v>244</v>
      </c>
      <c r="I277" s="55"/>
      <c r="J277" s="55"/>
    </row>
    <row r="278" spans="1:10" ht="12.75">
      <c r="A278" s="133"/>
      <c r="B278" s="155"/>
      <c r="C278" s="147"/>
      <c r="D278" s="147"/>
      <c r="E278" s="147"/>
      <c r="F278" s="147"/>
      <c r="G278" s="156"/>
      <c r="H278" s="156"/>
      <c r="I278" s="58"/>
      <c r="J278" s="58"/>
    </row>
    <row r="279" spans="1:10" ht="12.75">
      <c r="A279" s="133"/>
      <c r="B279" s="155" t="s">
        <v>406</v>
      </c>
      <c r="C279" s="147"/>
      <c r="D279" s="147"/>
      <c r="E279" s="147"/>
      <c r="F279" s="147"/>
      <c r="G279" s="156">
        <v>1313317721</v>
      </c>
      <c r="H279" s="156">
        <v>1325120690</v>
      </c>
      <c r="I279" s="58"/>
      <c r="J279" s="58"/>
    </row>
    <row r="280" spans="1:10" ht="13.5" thickBot="1">
      <c r="A280" s="133"/>
      <c r="B280" s="131" t="s">
        <v>272</v>
      </c>
      <c r="C280" s="147"/>
      <c r="D280" s="147"/>
      <c r="E280" s="147"/>
      <c r="F280" s="147"/>
      <c r="G280" s="157">
        <f>SUM(G278:G279)</f>
        <v>1313317721</v>
      </c>
      <c r="H280" s="157">
        <f>SUM(H278:H279)</f>
        <v>1325120690</v>
      </c>
      <c r="I280" s="55"/>
      <c r="J280" s="55"/>
    </row>
    <row r="281" spans="1:10" ht="13.5" thickTop="1">
      <c r="A281" s="133"/>
      <c r="B281" s="151"/>
      <c r="C281" s="152"/>
      <c r="D281" s="152"/>
      <c r="E281" s="152"/>
      <c r="F281" s="152"/>
      <c r="G281" s="153"/>
      <c r="H281" s="153"/>
      <c r="I281" s="58"/>
      <c r="J281" s="58"/>
    </row>
    <row r="282" spans="1:10" ht="12.75">
      <c r="A282" s="133">
        <v>5</v>
      </c>
      <c r="B282" s="147" t="s">
        <v>407</v>
      </c>
      <c r="C282" s="147"/>
      <c r="D282" s="147"/>
      <c r="E282" s="147"/>
      <c r="F282" s="147"/>
      <c r="G282" s="134" t="s">
        <v>243</v>
      </c>
      <c r="H282" s="134">
        <v>40909</v>
      </c>
      <c r="I282" s="55"/>
      <c r="J282" s="55"/>
    </row>
    <row r="283" spans="1:10" ht="12.75">
      <c r="A283" s="133"/>
      <c r="B283" s="147"/>
      <c r="C283" s="147"/>
      <c r="D283" s="147"/>
      <c r="E283" s="147"/>
      <c r="F283" s="147"/>
      <c r="G283" s="154" t="s">
        <v>244</v>
      </c>
      <c r="H283" s="154" t="s">
        <v>244</v>
      </c>
      <c r="I283" s="55"/>
      <c r="J283" s="55"/>
    </row>
    <row r="284" spans="1:10" ht="13.5" thickBot="1">
      <c r="A284" s="133"/>
      <c r="B284" s="131" t="s">
        <v>272</v>
      </c>
      <c r="C284" s="147"/>
      <c r="D284" s="147"/>
      <c r="E284" s="147"/>
      <c r="F284" s="147"/>
      <c r="G284" s="157"/>
      <c r="H284" s="157"/>
      <c r="I284" s="55"/>
      <c r="J284" s="55"/>
    </row>
    <row r="285" spans="1:10" ht="13.5" thickTop="1">
      <c r="A285" s="133"/>
      <c r="B285" s="131"/>
      <c r="C285" s="155"/>
      <c r="D285" s="155"/>
      <c r="E285" s="155"/>
      <c r="F285" s="155"/>
      <c r="G285" s="158"/>
      <c r="H285" s="158"/>
      <c r="I285" s="58"/>
      <c r="J285" s="58"/>
    </row>
    <row r="286" spans="1:10" ht="12.75">
      <c r="A286" s="133">
        <v>6</v>
      </c>
      <c r="B286" s="112" t="s">
        <v>408</v>
      </c>
      <c r="C286" s="155"/>
      <c r="D286" s="155"/>
      <c r="E286" s="155"/>
      <c r="F286" s="155"/>
      <c r="G286" s="158"/>
      <c r="H286" s="158"/>
      <c r="I286" s="159"/>
      <c r="J286" s="159"/>
    </row>
    <row r="287" spans="1:10" ht="12.75">
      <c r="A287" s="133"/>
      <c r="B287" s="61" t="s">
        <v>409</v>
      </c>
      <c r="C287" s="160"/>
      <c r="D287" s="160"/>
      <c r="E287" s="161" t="s">
        <v>410</v>
      </c>
      <c r="F287" s="161" t="s">
        <v>411</v>
      </c>
      <c r="G287" s="161" t="s">
        <v>412</v>
      </c>
      <c r="H287" s="162" t="s">
        <v>413</v>
      </c>
      <c r="I287" s="162" t="s">
        <v>414</v>
      </c>
      <c r="J287" s="66" t="s">
        <v>415</v>
      </c>
    </row>
    <row r="288" spans="1:10" ht="12.75">
      <c r="A288" s="133"/>
      <c r="B288" s="163"/>
      <c r="C288" s="164"/>
      <c r="D288" s="160"/>
      <c r="E288" s="164" t="s">
        <v>416</v>
      </c>
      <c r="F288" s="164" t="s">
        <v>417</v>
      </c>
      <c r="G288" s="164" t="s">
        <v>418</v>
      </c>
      <c r="H288" s="165" t="s">
        <v>419</v>
      </c>
      <c r="I288" s="165" t="s">
        <v>420</v>
      </c>
      <c r="J288" s="163" t="s">
        <v>421</v>
      </c>
    </row>
    <row r="289" spans="1:10" ht="12.75">
      <c r="A289" s="133"/>
      <c r="B289" s="147"/>
      <c r="C289" s="155"/>
      <c r="D289" s="155"/>
      <c r="E289" s="155"/>
      <c r="F289" s="155"/>
      <c r="G289" s="158"/>
      <c r="H289" s="158"/>
      <c r="I289" s="159"/>
      <c r="J289" s="159"/>
    </row>
    <row r="290" spans="1:10" ht="12.75">
      <c r="A290" s="133"/>
      <c r="B290" s="112" t="s">
        <v>422</v>
      </c>
      <c r="C290" s="155"/>
      <c r="D290" s="155"/>
      <c r="E290" s="155"/>
      <c r="F290" s="155"/>
      <c r="G290" s="158"/>
      <c r="H290" s="158"/>
      <c r="I290" s="151"/>
      <c r="J290" s="151"/>
    </row>
    <row r="291" spans="1:10" ht="12.75">
      <c r="A291" s="133"/>
      <c r="B291" s="166" t="s">
        <v>423</v>
      </c>
      <c r="C291" s="155"/>
      <c r="D291" s="155"/>
      <c r="E291" s="100">
        <v>12592774777</v>
      </c>
      <c r="F291" s="100">
        <v>45121890945</v>
      </c>
      <c r="G291" s="100">
        <v>1144627898</v>
      </c>
      <c r="H291" s="100">
        <v>665941617</v>
      </c>
      <c r="I291" s="100">
        <v>54083000</v>
      </c>
      <c r="J291" s="167">
        <f>E291+F291+G291+H291+I291</f>
        <v>59579318237</v>
      </c>
    </row>
    <row r="292" spans="1:10" ht="12.75">
      <c r="A292" s="133"/>
      <c r="B292" s="166" t="s">
        <v>424</v>
      </c>
      <c r="C292" s="155"/>
      <c r="D292" s="155"/>
      <c r="E292" s="100">
        <v>166571818</v>
      </c>
      <c r="F292" s="100">
        <v>34000000</v>
      </c>
      <c r="G292" s="100">
        <v>0</v>
      </c>
      <c r="H292" s="100">
        <v>14454545</v>
      </c>
      <c r="I292" s="100">
        <v>0</v>
      </c>
      <c r="J292" s="167">
        <f>E292+F292+G292+H292+I292</f>
        <v>215026363</v>
      </c>
    </row>
    <row r="293" spans="1:10" ht="12.75">
      <c r="A293" s="61"/>
      <c r="B293" s="166" t="s">
        <v>425</v>
      </c>
      <c r="C293" s="155"/>
      <c r="D293" s="155"/>
      <c r="E293" s="100"/>
      <c r="F293" s="100"/>
      <c r="G293" s="100"/>
      <c r="H293" s="168"/>
      <c r="I293" s="100"/>
      <c r="J293" s="167"/>
    </row>
    <row r="294" spans="1:10" ht="12.75">
      <c r="A294" s="61"/>
      <c r="B294" s="166" t="s">
        <v>426</v>
      </c>
      <c r="C294" s="155"/>
      <c r="D294" s="155"/>
      <c r="E294" s="100"/>
      <c r="F294" s="100"/>
      <c r="G294" s="100"/>
      <c r="H294" s="100"/>
      <c r="I294" s="100"/>
      <c r="J294" s="167"/>
    </row>
    <row r="295" spans="1:10" ht="12.75">
      <c r="A295" s="99"/>
      <c r="B295" s="166" t="s">
        <v>427</v>
      </c>
      <c r="C295" s="155"/>
      <c r="D295" s="155"/>
      <c r="E295" s="100"/>
      <c r="F295" s="100"/>
      <c r="G295" s="100"/>
      <c r="H295" s="100"/>
      <c r="I295" s="100"/>
      <c r="J295" s="167"/>
    </row>
    <row r="296" spans="1:10" ht="12.75">
      <c r="A296" s="61"/>
      <c r="B296" s="166" t="s">
        <v>428</v>
      </c>
      <c r="C296" s="155"/>
      <c r="D296" s="155"/>
      <c r="E296" s="100">
        <v>0</v>
      </c>
      <c r="F296" s="100">
        <v>0</v>
      </c>
      <c r="G296" s="100">
        <v>0</v>
      </c>
      <c r="H296" s="100">
        <v>11540000</v>
      </c>
      <c r="I296" s="100">
        <v>0</v>
      </c>
      <c r="J296" s="167">
        <f>E296+F296+G296+H296+I296</f>
        <v>11540000</v>
      </c>
    </row>
    <row r="297" spans="1:10" ht="12.75">
      <c r="A297" s="61"/>
      <c r="B297" s="166" t="s">
        <v>429</v>
      </c>
      <c r="C297" s="155"/>
      <c r="D297" s="155"/>
      <c r="E297" s="100">
        <v>0</v>
      </c>
      <c r="F297" s="168">
        <v>0</v>
      </c>
      <c r="G297" s="100">
        <v>0</v>
      </c>
      <c r="H297" s="169">
        <v>0</v>
      </c>
      <c r="I297" s="100">
        <v>0</v>
      </c>
      <c r="J297" s="167">
        <f>E297+F297+G297+H297+I297</f>
        <v>0</v>
      </c>
    </row>
    <row r="298" spans="1:10" ht="12.75">
      <c r="A298" s="61"/>
      <c r="B298" s="166" t="s">
        <v>430</v>
      </c>
      <c r="C298" s="155"/>
      <c r="D298" s="155"/>
      <c r="E298" s="100">
        <f>E291+E292-E296-E297</f>
        <v>12759346595</v>
      </c>
      <c r="F298" s="100">
        <f>F291+F292-F296-F297</f>
        <v>45155890945</v>
      </c>
      <c r="G298" s="100">
        <f>G291+G292-G296-G297</f>
        <v>1144627898</v>
      </c>
      <c r="H298" s="100">
        <f>H291+H292-H296-H297</f>
        <v>668856162</v>
      </c>
      <c r="I298" s="100">
        <f>I291+I292-I296-I297</f>
        <v>54083000</v>
      </c>
      <c r="J298" s="167">
        <f>E298+F298+G298+H298+I298</f>
        <v>59782804600</v>
      </c>
    </row>
    <row r="299" spans="1:10" ht="12.75">
      <c r="A299" s="170"/>
      <c r="B299" s="166"/>
      <c r="C299" s="155"/>
      <c r="D299" s="155"/>
      <c r="E299" s="100"/>
      <c r="F299" s="100"/>
      <c r="G299" s="100"/>
      <c r="H299" s="100"/>
      <c r="I299" s="100"/>
      <c r="J299" s="100"/>
    </row>
    <row r="300" spans="1:10" ht="12.75">
      <c r="A300" s="61">
        <v>7</v>
      </c>
      <c r="B300" s="112" t="s">
        <v>431</v>
      </c>
      <c r="C300" s="155"/>
      <c r="D300" s="155"/>
      <c r="E300" s="100"/>
      <c r="F300" s="100"/>
      <c r="G300" s="100"/>
      <c r="H300" s="100"/>
      <c r="I300" s="100"/>
      <c r="J300" s="100"/>
    </row>
    <row r="301" spans="1:10" ht="12.75">
      <c r="A301" s="99"/>
      <c r="B301" s="166" t="s">
        <v>423</v>
      </c>
      <c r="C301" s="155"/>
      <c r="D301" s="155"/>
      <c r="E301" s="100">
        <v>12585114666</v>
      </c>
      <c r="F301" s="100">
        <v>45091768012</v>
      </c>
      <c r="G301" s="100">
        <v>1144627898</v>
      </c>
      <c r="H301" s="100">
        <v>587265710</v>
      </c>
      <c r="I301" s="100">
        <v>54083000</v>
      </c>
      <c r="J301" s="167">
        <f>E301+F301+G301+H301+I301</f>
        <v>59462859286</v>
      </c>
    </row>
    <row r="302" spans="1:10" ht="12.75">
      <c r="A302" s="99"/>
      <c r="B302" s="166" t="s">
        <v>432</v>
      </c>
      <c r="C302" s="155"/>
      <c r="D302" s="155"/>
      <c r="E302" s="100">
        <v>6143558</v>
      </c>
      <c r="F302" s="100">
        <v>5468529</v>
      </c>
      <c r="G302" s="100">
        <v>0</v>
      </c>
      <c r="H302" s="100">
        <v>13032839</v>
      </c>
      <c r="I302" s="100">
        <v>0</v>
      </c>
      <c r="J302" s="167">
        <f>E302+F302+G302+H302+I302</f>
        <v>24644926</v>
      </c>
    </row>
    <row r="303" spans="1:10" ht="12.75">
      <c r="A303" s="99"/>
      <c r="B303" s="166" t="s">
        <v>426</v>
      </c>
      <c r="C303" s="155"/>
      <c r="D303" s="155"/>
      <c r="E303" s="100">
        <v>0</v>
      </c>
      <c r="F303" s="100"/>
      <c r="G303" s="100"/>
      <c r="H303" s="100"/>
      <c r="I303" s="100"/>
      <c r="J303" s="167">
        <f>E303+F303+G303+H303+I303</f>
        <v>0</v>
      </c>
    </row>
    <row r="304" spans="1:10" ht="12.75">
      <c r="A304" s="99"/>
      <c r="B304" s="166" t="s">
        <v>427</v>
      </c>
      <c r="C304" s="155"/>
      <c r="D304" s="155"/>
      <c r="E304" s="100">
        <v>0</v>
      </c>
      <c r="F304" s="100"/>
      <c r="G304" s="100"/>
      <c r="H304" s="100"/>
      <c r="I304" s="100"/>
      <c r="J304" s="167">
        <f>E304+F304+G304+H304+I304</f>
        <v>0</v>
      </c>
    </row>
    <row r="305" spans="1:10" ht="12.75">
      <c r="A305" s="99"/>
      <c r="B305" s="166" t="s">
        <v>428</v>
      </c>
      <c r="C305" s="155"/>
      <c r="D305" s="155"/>
      <c r="E305" s="100">
        <v>0</v>
      </c>
      <c r="F305" s="100">
        <v>0</v>
      </c>
      <c r="G305" s="100">
        <v>0</v>
      </c>
      <c r="H305" s="100">
        <v>11540000</v>
      </c>
      <c r="I305" s="100">
        <v>0</v>
      </c>
      <c r="J305" s="167">
        <f>E305+F305+G305+H305+I305</f>
        <v>11540000</v>
      </c>
    </row>
    <row r="306" spans="1:10" ht="12.75">
      <c r="A306" s="99"/>
      <c r="B306" s="166" t="s">
        <v>429</v>
      </c>
      <c r="C306" s="155"/>
      <c r="D306" s="155"/>
      <c r="E306" s="100">
        <v>0</v>
      </c>
      <c r="F306" s="171"/>
      <c r="G306" s="100"/>
      <c r="H306" s="168"/>
      <c r="I306" s="100"/>
      <c r="J306" s="167">
        <v>0</v>
      </c>
    </row>
    <row r="307" spans="1:10" ht="12.75">
      <c r="A307" s="61"/>
      <c r="B307" s="166" t="s">
        <v>430</v>
      </c>
      <c r="C307" s="155"/>
      <c r="D307" s="155"/>
      <c r="E307" s="100">
        <f aca="true" t="shared" si="0" ref="E307:J307">E301+E302+E303-E304-E305-E306</f>
        <v>12591258224</v>
      </c>
      <c r="F307" s="100">
        <f t="shared" si="0"/>
        <v>45097236541</v>
      </c>
      <c r="G307" s="100">
        <f t="shared" si="0"/>
        <v>1144627898</v>
      </c>
      <c r="H307" s="100">
        <f t="shared" si="0"/>
        <v>588758549</v>
      </c>
      <c r="I307" s="100">
        <f t="shared" si="0"/>
        <v>54083000</v>
      </c>
      <c r="J307" s="167">
        <f t="shared" si="0"/>
        <v>59475964212</v>
      </c>
    </row>
    <row r="308" spans="1:10" ht="12.75">
      <c r="A308" s="172"/>
      <c r="B308" s="166"/>
      <c r="C308" s="155"/>
      <c r="D308" s="155"/>
      <c r="E308" s="100"/>
      <c r="F308" s="100"/>
      <c r="G308" s="100"/>
      <c r="H308" s="100"/>
      <c r="I308" s="100"/>
      <c r="J308" s="100"/>
    </row>
    <row r="309" spans="1:10" ht="12.75">
      <c r="A309" s="173">
        <v>8</v>
      </c>
      <c r="B309" s="112" t="s">
        <v>433</v>
      </c>
      <c r="C309" s="155"/>
      <c r="D309" s="155"/>
      <c r="E309" s="100"/>
      <c r="F309" s="100"/>
      <c r="G309" s="100"/>
      <c r="H309" s="100"/>
      <c r="I309" s="100"/>
      <c r="J309" s="100"/>
    </row>
    <row r="310" spans="1:10" ht="12.75">
      <c r="A310" s="61"/>
      <c r="B310" s="174" t="s">
        <v>434</v>
      </c>
      <c r="C310" s="155"/>
      <c r="D310" s="155"/>
      <c r="E310" s="167">
        <v>15320201</v>
      </c>
      <c r="F310" s="167">
        <v>38565184</v>
      </c>
      <c r="G310" s="167">
        <v>0</v>
      </c>
      <c r="H310" s="167">
        <v>104507671</v>
      </c>
      <c r="I310" s="167">
        <v>0</v>
      </c>
      <c r="J310" s="167">
        <f>E310+F310+G310+H310+I310</f>
        <v>158393056</v>
      </c>
    </row>
    <row r="311" spans="1:10" ht="12.75">
      <c r="A311" s="61"/>
      <c r="B311" s="174" t="s">
        <v>435</v>
      </c>
      <c r="C311" s="155"/>
      <c r="D311" s="155"/>
      <c r="E311" s="167">
        <f aca="true" t="shared" si="1" ref="E311:J311">E298-E307</f>
        <v>168088371</v>
      </c>
      <c r="F311" s="167">
        <f t="shared" si="1"/>
        <v>58654404</v>
      </c>
      <c r="G311" s="167">
        <f t="shared" si="1"/>
        <v>0</v>
      </c>
      <c r="H311" s="167">
        <f t="shared" si="1"/>
        <v>80097613</v>
      </c>
      <c r="I311" s="167">
        <f t="shared" si="1"/>
        <v>0</v>
      </c>
      <c r="J311" s="167">
        <f t="shared" si="1"/>
        <v>306840388</v>
      </c>
    </row>
    <row r="312" spans="1:10" ht="12.75">
      <c r="A312" s="61"/>
      <c r="B312" s="147"/>
      <c r="C312" s="155"/>
      <c r="D312" s="155"/>
      <c r="E312" s="155"/>
      <c r="F312" s="155"/>
      <c r="G312" s="158"/>
      <c r="H312" s="158"/>
      <c r="I312" s="159"/>
      <c r="J312" s="159"/>
    </row>
    <row r="313" spans="1:10" ht="12.75">
      <c r="A313" s="61">
        <v>9</v>
      </c>
      <c r="B313" s="147" t="s">
        <v>436</v>
      </c>
      <c r="C313" s="131"/>
      <c r="D313" s="131"/>
      <c r="E313" s="131"/>
      <c r="F313" s="131"/>
      <c r="G313" s="134" t="s">
        <v>243</v>
      </c>
      <c r="H313" s="134">
        <v>40909</v>
      </c>
      <c r="I313" s="55"/>
      <c r="J313" s="55"/>
    </row>
    <row r="314" spans="1:10" ht="12.75">
      <c r="A314" s="61"/>
      <c r="B314" s="131"/>
      <c r="C314" s="131"/>
      <c r="D314" s="131"/>
      <c r="E314" s="131"/>
      <c r="F314" s="131"/>
      <c r="G314" s="135" t="s">
        <v>244</v>
      </c>
      <c r="H314" s="135" t="s">
        <v>244</v>
      </c>
      <c r="I314" s="55"/>
      <c r="J314" s="55"/>
    </row>
    <row r="315" spans="1:10" ht="12.75">
      <c r="A315" s="61"/>
      <c r="B315" s="131" t="s">
        <v>437</v>
      </c>
      <c r="C315" s="131"/>
      <c r="D315" s="131"/>
      <c r="E315" s="131"/>
      <c r="F315" s="131"/>
      <c r="G315" s="158">
        <v>73469614374</v>
      </c>
      <c r="H315" s="146">
        <v>1202623631</v>
      </c>
      <c r="I315" s="55"/>
      <c r="J315" s="55"/>
    </row>
    <row r="316" spans="1:10" ht="12.75">
      <c r="A316" s="61"/>
      <c r="B316" s="132" t="s">
        <v>438</v>
      </c>
      <c r="C316" s="132"/>
      <c r="D316" s="132"/>
      <c r="E316" s="132"/>
      <c r="F316" s="131"/>
      <c r="G316" s="156">
        <v>39840000</v>
      </c>
      <c r="H316" s="143"/>
      <c r="I316" s="55"/>
      <c r="J316" s="55"/>
    </row>
    <row r="317" spans="1:10" ht="12.75">
      <c r="A317" s="61"/>
      <c r="B317" s="132" t="s">
        <v>439</v>
      </c>
      <c r="C317" s="132"/>
      <c r="D317" s="132"/>
      <c r="E317" s="132"/>
      <c r="F317" s="131"/>
      <c r="G317" s="156">
        <v>349317273</v>
      </c>
      <c r="H317" s="143"/>
      <c r="I317" s="55"/>
      <c r="J317" s="55"/>
    </row>
    <row r="318" spans="1:10" ht="12.75">
      <c r="A318" s="61"/>
      <c r="B318" s="132" t="s">
        <v>440</v>
      </c>
      <c r="C318" s="132"/>
      <c r="D318" s="132"/>
      <c r="E318" s="132"/>
      <c r="F318" s="131"/>
      <c r="G318" s="156">
        <v>673374545</v>
      </c>
      <c r="H318" s="143"/>
      <c r="I318" s="55"/>
      <c r="J318" s="55"/>
    </row>
    <row r="319" spans="1:10" ht="12.75">
      <c r="A319" s="61"/>
      <c r="B319" s="132" t="s">
        <v>441</v>
      </c>
      <c r="C319" s="132"/>
      <c r="D319" s="132"/>
      <c r="E319" s="132"/>
      <c r="F319" s="131"/>
      <c r="G319" s="156">
        <v>150545455</v>
      </c>
      <c r="H319" s="143"/>
      <c r="I319" s="55"/>
      <c r="J319" s="55"/>
    </row>
    <row r="320" spans="1:10" ht="12.75">
      <c r="A320" s="61"/>
      <c r="B320" s="132" t="s">
        <v>442</v>
      </c>
      <c r="C320" s="132"/>
      <c r="D320" s="132"/>
      <c r="E320" s="132"/>
      <c r="F320" s="131"/>
      <c r="G320" s="156">
        <v>256939048</v>
      </c>
      <c r="H320" s="143"/>
      <c r="I320" s="55"/>
      <c r="J320" s="55"/>
    </row>
    <row r="321" spans="1:10" ht="12.75">
      <c r="A321" s="61"/>
      <c r="B321" s="132" t="s">
        <v>443</v>
      </c>
      <c r="C321" s="132"/>
      <c r="D321" s="132"/>
      <c r="E321" s="132"/>
      <c r="F321" s="131"/>
      <c r="G321" s="156">
        <v>23325455</v>
      </c>
      <c r="H321" s="143"/>
      <c r="I321" s="55"/>
      <c r="J321" s="55"/>
    </row>
    <row r="322" spans="1:10" ht="12.75">
      <c r="A322" s="61"/>
      <c r="B322" s="132" t="s">
        <v>444</v>
      </c>
      <c r="C322" s="132"/>
      <c r="D322" s="132"/>
      <c r="E322" s="132"/>
      <c r="F322" s="131"/>
      <c r="G322" s="156">
        <v>63636364</v>
      </c>
      <c r="H322" s="143"/>
      <c r="I322" s="55"/>
      <c r="J322" s="55"/>
    </row>
    <row r="323" spans="1:10" ht="12.75">
      <c r="A323" s="61"/>
      <c r="B323" s="132" t="s">
        <v>445</v>
      </c>
      <c r="C323" s="132"/>
      <c r="D323" s="132"/>
      <c r="E323" s="132"/>
      <c r="F323" s="131"/>
      <c r="G323" s="156">
        <v>141545454</v>
      </c>
      <c r="H323" s="143"/>
      <c r="I323" s="55"/>
      <c r="J323" s="55"/>
    </row>
    <row r="324" spans="1:10" ht="12.75">
      <c r="A324" s="61"/>
      <c r="B324" s="132" t="s">
        <v>446</v>
      </c>
      <c r="C324" s="132"/>
      <c r="D324" s="132"/>
      <c r="E324" s="132"/>
      <c r="F324" s="131"/>
      <c r="G324" s="156">
        <v>258639335</v>
      </c>
      <c r="H324" s="143"/>
      <c r="I324" s="55"/>
      <c r="J324" s="55"/>
    </row>
    <row r="325" spans="1:10" ht="12.75">
      <c r="A325" s="61"/>
      <c r="B325" s="132" t="s">
        <v>447</v>
      </c>
      <c r="C325" s="132"/>
      <c r="D325" s="132"/>
      <c r="E325" s="132"/>
      <c r="F325" s="131"/>
      <c r="G325" s="156">
        <v>284716545</v>
      </c>
      <c r="H325" s="143"/>
      <c r="I325" s="55"/>
      <c r="J325" s="55"/>
    </row>
    <row r="326" spans="1:10" ht="12.75">
      <c r="A326" s="61"/>
      <c r="B326" s="132" t="s">
        <v>448</v>
      </c>
      <c r="C326" s="132"/>
      <c r="D326" s="132"/>
      <c r="E326" s="132"/>
      <c r="F326" s="131"/>
      <c r="G326" s="156">
        <v>150000000</v>
      </c>
      <c r="H326" s="143"/>
      <c r="I326" s="55"/>
      <c r="J326" s="55"/>
    </row>
    <row r="327" spans="1:10" ht="12.75">
      <c r="A327" s="61"/>
      <c r="B327" s="132" t="s">
        <v>449</v>
      </c>
      <c r="C327" s="132"/>
      <c r="D327" s="132"/>
      <c r="E327" s="132"/>
      <c r="F327" s="131"/>
      <c r="G327" s="156">
        <v>20859091</v>
      </c>
      <c r="H327" s="143"/>
      <c r="I327" s="55"/>
      <c r="J327" s="55"/>
    </row>
    <row r="328" spans="1:10" ht="12.75">
      <c r="A328" s="61"/>
      <c r="B328" s="132" t="s">
        <v>450</v>
      </c>
      <c r="C328" s="132"/>
      <c r="D328" s="132"/>
      <c r="E328" s="131"/>
      <c r="F328" s="131"/>
      <c r="G328" s="156">
        <v>33023108</v>
      </c>
      <c r="H328" s="143"/>
      <c r="I328" s="55"/>
      <c r="J328" s="55"/>
    </row>
    <row r="329" spans="1:10" ht="12.75">
      <c r="A329" s="61"/>
      <c r="B329" s="132" t="s">
        <v>451</v>
      </c>
      <c r="C329" s="132"/>
      <c r="D329" s="132"/>
      <c r="E329" s="131"/>
      <c r="F329" s="131"/>
      <c r="G329" s="156">
        <v>86363636</v>
      </c>
      <c r="H329" s="143"/>
      <c r="I329" s="55"/>
      <c r="J329" s="55"/>
    </row>
    <row r="330" spans="1:10" ht="12.75">
      <c r="A330" s="61"/>
      <c r="B330" s="132" t="s">
        <v>452</v>
      </c>
      <c r="C330" s="132"/>
      <c r="D330" s="132"/>
      <c r="E330" s="131"/>
      <c r="F330" s="131"/>
      <c r="G330" s="156">
        <v>104545455</v>
      </c>
      <c r="H330" s="143"/>
      <c r="I330" s="55"/>
      <c r="J330" s="55"/>
    </row>
    <row r="331" spans="1:10" ht="12.75">
      <c r="A331" s="61"/>
      <c r="B331" s="132" t="s">
        <v>453</v>
      </c>
      <c r="C331" s="132"/>
      <c r="D331" s="132"/>
      <c r="E331" s="131"/>
      <c r="F331" s="131"/>
      <c r="G331" s="156">
        <v>69204746468</v>
      </c>
      <c r="H331" s="143"/>
      <c r="I331" s="55"/>
      <c r="J331" s="55"/>
    </row>
    <row r="332" spans="1:10" ht="12.75">
      <c r="A332" s="61"/>
      <c r="B332" s="132" t="s">
        <v>454</v>
      </c>
      <c r="C332" s="132"/>
      <c r="D332" s="132"/>
      <c r="E332" s="132"/>
      <c r="F332" s="131"/>
      <c r="G332" s="156">
        <v>106230273</v>
      </c>
      <c r="H332" s="143"/>
      <c r="I332" s="55"/>
      <c r="J332" s="55"/>
    </row>
    <row r="333" spans="1:10" ht="12.75">
      <c r="A333" s="61"/>
      <c r="B333" s="132" t="s">
        <v>455</v>
      </c>
      <c r="C333" s="132"/>
      <c r="D333" s="132"/>
      <c r="E333" s="132"/>
      <c r="F333" s="131"/>
      <c r="G333" s="156">
        <v>198388182</v>
      </c>
      <c r="H333" s="143"/>
      <c r="I333" s="55"/>
      <c r="J333" s="55"/>
    </row>
    <row r="334" spans="1:10" ht="12.75">
      <c r="A334" s="61"/>
      <c r="B334" s="132" t="s">
        <v>456</v>
      </c>
      <c r="C334" s="132"/>
      <c r="D334" s="132"/>
      <c r="E334" s="132"/>
      <c r="F334" s="131"/>
      <c r="G334" s="156">
        <v>212036400</v>
      </c>
      <c r="H334" s="143"/>
      <c r="I334" s="55"/>
      <c r="J334" s="55"/>
    </row>
    <row r="335" spans="1:10" ht="12.75">
      <c r="A335" s="61"/>
      <c r="B335" s="132" t="s">
        <v>457</v>
      </c>
      <c r="C335" s="132"/>
      <c r="D335" s="132"/>
      <c r="E335" s="132"/>
      <c r="F335" s="131"/>
      <c r="G335" s="156">
        <v>702353622</v>
      </c>
      <c r="H335" s="143"/>
      <c r="I335" s="55"/>
      <c r="J335" s="55"/>
    </row>
    <row r="336" spans="1:10" ht="12.75">
      <c r="A336" s="61"/>
      <c r="B336" s="132" t="s">
        <v>458</v>
      </c>
      <c r="C336" s="132"/>
      <c r="D336" s="132"/>
      <c r="E336" s="132"/>
      <c r="F336" s="131"/>
      <c r="G336" s="156">
        <v>22227273</v>
      </c>
      <c r="H336" s="143"/>
      <c r="I336" s="55"/>
      <c r="J336" s="55"/>
    </row>
    <row r="337" spans="1:10" ht="12.75">
      <c r="A337" s="61"/>
      <c r="B337" s="132" t="s">
        <v>459</v>
      </c>
      <c r="C337" s="132"/>
      <c r="D337" s="132"/>
      <c r="E337" s="132"/>
      <c r="F337" s="131"/>
      <c r="G337" s="156">
        <v>113400000</v>
      </c>
      <c r="H337" s="143"/>
      <c r="I337" s="55"/>
      <c r="J337" s="55"/>
    </row>
    <row r="338" spans="1:10" ht="12.75">
      <c r="A338" s="61"/>
      <c r="B338" s="132" t="s">
        <v>460</v>
      </c>
      <c r="C338" s="132"/>
      <c r="D338" s="132"/>
      <c r="E338" s="132"/>
      <c r="F338" s="131"/>
      <c r="G338" s="156">
        <v>36000000</v>
      </c>
      <c r="H338" s="143"/>
      <c r="I338" s="55"/>
      <c r="J338" s="55"/>
    </row>
    <row r="339" spans="1:10" ht="12.75">
      <c r="A339" s="61"/>
      <c r="B339" s="132" t="s">
        <v>461</v>
      </c>
      <c r="C339" s="132"/>
      <c r="D339" s="132"/>
      <c r="E339" s="132"/>
      <c r="F339" s="131"/>
      <c r="G339" s="156">
        <v>172727273</v>
      </c>
      <c r="H339" s="143"/>
      <c r="I339" s="55"/>
      <c r="J339" s="55"/>
    </row>
    <row r="340" spans="1:10" ht="12.75">
      <c r="A340" s="61"/>
      <c r="B340" s="132" t="s">
        <v>462</v>
      </c>
      <c r="C340" s="132"/>
      <c r="D340" s="132"/>
      <c r="E340" s="132"/>
      <c r="F340" s="131"/>
      <c r="G340" s="156">
        <v>30300000</v>
      </c>
      <c r="H340" s="143"/>
      <c r="I340" s="55"/>
      <c r="J340" s="55"/>
    </row>
    <row r="341" spans="1:10" ht="12.75">
      <c r="A341" s="61"/>
      <c r="B341" s="132" t="s">
        <v>463</v>
      </c>
      <c r="C341" s="132"/>
      <c r="D341" s="132"/>
      <c r="E341" s="132"/>
      <c r="F341" s="131"/>
      <c r="G341" s="156">
        <v>29444442</v>
      </c>
      <c r="H341" s="143"/>
      <c r="I341" s="55"/>
      <c r="J341" s="55"/>
    </row>
    <row r="342" spans="1:10" ht="12.75">
      <c r="A342" s="61"/>
      <c r="B342" s="132" t="s">
        <v>464</v>
      </c>
      <c r="C342" s="132"/>
      <c r="D342" s="132"/>
      <c r="E342" s="132"/>
      <c r="F342" s="132"/>
      <c r="G342" s="140">
        <v>5089677</v>
      </c>
      <c r="H342" s="143"/>
      <c r="I342" s="55"/>
      <c r="J342" s="55"/>
    </row>
    <row r="343" spans="1:10" ht="12.75">
      <c r="A343" s="61"/>
      <c r="B343" s="132" t="s">
        <v>465</v>
      </c>
      <c r="C343" s="132"/>
      <c r="D343" s="132"/>
      <c r="E343" s="132"/>
      <c r="F343" s="132"/>
      <c r="G343" s="140"/>
      <c r="H343" s="140"/>
      <c r="I343" s="58"/>
      <c r="J343" s="58"/>
    </row>
    <row r="344" spans="1:10" ht="13.5" thickBot="1">
      <c r="A344" s="61"/>
      <c r="B344" s="131" t="s">
        <v>272</v>
      </c>
      <c r="C344" s="131"/>
      <c r="D344" s="131"/>
      <c r="E344" s="131"/>
      <c r="F344" s="131"/>
      <c r="G344" s="141">
        <f>SUM(G316:G343)</f>
        <v>73469614374</v>
      </c>
      <c r="H344" s="141">
        <f>SUM(H315:H343)</f>
        <v>1202623631</v>
      </c>
      <c r="I344" s="55"/>
      <c r="J344" s="55"/>
    </row>
    <row r="345" spans="1:10" ht="13.5" thickTop="1">
      <c r="A345" s="61"/>
      <c r="B345" s="131"/>
      <c r="C345" s="132"/>
      <c r="D345" s="132"/>
      <c r="E345" s="132"/>
      <c r="F345" s="132"/>
      <c r="G345" s="146"/>
      <c r="H345" s="146"/>
      <c r="I345" s="58"/>
      <c r="J345" s="58"/>
    </row>
    <row r="346" spans="1:10" ht="12.75">
      <c r="A346" s="61">
        <v>10</v>
      </c>
      <c r="B346" s="131" t="s">
        <v>466</v>
      </c>
      <c r="C346" s="131"/>
      <c r="D346" s="131"/>
      <c r="E346" s="131"/>
      <c r="F346" s="324" t="s">
        <v>243</v>
      </c>
      <c r="G346" s="324"/>
      <c r="H346" s="324">
        <v>40909</v>
      </c>
      <c r="I346" s="324"/>
      <c r="J346" s="55"/>
    </row>
    <row r="347" spans="1:10" ht="12.75">
      <c r="A347" s="61"/>
      <c r="B347" s="131"/>
      <c r="C347" s="131"/>
      <c r="D347" s="131"/>
      <c r="E347" s="131"/>
      <c r="F347" s="176" t="s">
        <v>467</v>
      </c>
      <c r="G347" s="177" t="s">
        <v>468</v>
      </c>
      <c r="H347" s="177" t="s">
        <v>467</v>
      </c>
      <c r="I347" s="176" t="s">
        <v>468</v>
      </c>
      <c r="J347" s="55"/>
    </row>
    <row r="348" spans="1:10" ht="12.75">
      <c r="A348" s="61"/>
      <c r="B348" s="132"/>
      <c r="C348" s="132"/>
      <c r="D348" s="132"/>
      <c r="E348" s="132"/>
      <c r="F348" s="132"/>
      <c r="G348" s="140"/>
      <c r="H348" s="140"/>
      <c r="I348" s="58"/>
      <c r="J348" s="58"/>
    </row>
    <row r="349" spans="1:10" ht="12.75">
      <c r="A349" s="61"/>
      <c r="B349" s="132" t="s">
        <v>469</v>
      </c>
      <c r="C349" s="132"/>
      <c r="D349" s="132"/>
      <c r="E349" s="132"/>
      <c r="F349" s="178">
        <v>92150</v>
      </c>
      <c r="G349" s="140">
        <v>921500000</v>
      </c>
      <c r="H349" s="179">
        <v>92150</v>
      </c>
      <c r="I349" s="140">
        <v>921500000</v>
      </c>
      <c r="J349" s="58"/>
    </row>
    <row r="350" spans="1:10" ht="12.75">
      <c r="A350" s="61"/>
      <c r="B350" s="132" t="s">
        <v>470</v>
      </c>
      <c r="C350" s="132"/>
      <c r="D350" s="132"/>
      <c r="E350" s="132"/>
      <c r="F350" s="132">
        <v>0</v>
      </c>
      <c r="G350" s="140">
        <v>1500000000</v>
      </c>
      <c r="H350" s="140">
        <v>0</v>
      </c>
      <c r="I350" s="140">
        <v>1500000000</v>
      </c>
      <c r="J350" s="58"/>
    </row>
    <row r="351" spans="1:10" ht="12.75">
      <c r="A351" s="160"/>
      <c r="B351" s="132"/>
      <c r="C351" s="132"/>
      <c r="D351" s="132"/>
      <c r="E351" s="132"/>
      <c r="F351" s="132"/>
      <c r="G351" s="140"/>
      <c r="H351" s="140"/>
      <c r="I351" s="58"/>
      <c r="J351" s="58"/>
    </row>
    <row r="352" spans="1:10" ht="13.5" thickBot="1">
      <c r="A352" s="180"/>
      <c r="B352" s="131" t="s">
        <v>272</v>
      </c>
      <c r="C352" s="131"/>
      <c r="D352" s="131"/>
      <c r="E352" s="131"/>
      <c r="F352" s="141">
        <f>SUM(F349:F351)</f>
        <v>92150</v>
      </c>
      <c r="G352" s="141">
        <f>SUM(G349:G351)</f>
        <v>2421500000</v>
      </c>
      <c r="H352" s="141">
        <f>SUM(H349:H351)</f>
        <v>92150</v>
      </c>
      <c r="I352" s="141">
        <f>SUM(I349:I351)</f>
        <v>2421500000</v>
      </c>
      <c r="J352" s="55"/>
    </row>
    <row r="353" spans="1:10" ht="13.5" thickTop="1">
      <c r="A353" s="180"/>
      <c r="B353" s="131"/>
      <c r="C353" s="131"/>
      <c r="D353" s="131"/>
      <c r="E353" s="131"/>
      <c r="F353" s="146"/>
      <c r="G353" s="146"/>
      <c r="H353" s="146"/>
      <c r="I353" s="146"/>
      <c r="J353" s="55"/>
    </row>
    <row r="354" spans="1:10" ht="12.75">
      <c r="A354" s="180"/>
      <c r="B354" s="131"/>
      <c r="C354" s="131"/>
      <c r="D354" s="131"/>
      <c r="E354" s="131"/>
      <c r="F354" s="146"/>
      <c r="G354" s="134" t="s">
        <v>243</v>
      </c>
      <c r="H354" s="134">
        <v>40909</v>
      </c>
      <c r="I354" s="146"/>
      <c r="J354" s="55"/>
    </row>
    <row r="355" spans="1:10" ht="12.75">
      <c r="A355" s="180"/>
      <c r="B355" s="131"/>
      <c r="C355" s="131"/>
      <c r="D355" s="131"/>
      <c r="E355" s="131"/>
      <c r="F355" s="146"/>
      <c r="G355" s="135" t="s">
        <v>244</v>
      </c>
      <c r="H355" s="135" t="s">
        <v>244</v>
      </c>
      <c r="I355" s="146"/>
      <c r="J355" s="55"/>
    </row>
    <row r="356" spans="1:10" ht="12.75">
      <c r="A356" s="160">
        <v>11</v>
      </c>
      <c r="B356" s="131" t="s">
        <v>471</v>
      </c>
      <c r="C356" s="131"/>
      <c r="D356" s="131"/>
      <c r="E356" s="131"/>
      <c r="F356" s="146"/>
      <c r="G356" s="146"/>
      <c r="H356" s="146"/>
      <c r="I356" s="146"/>
      <c r="J356" s="55"/>
    </row>
    <row r="357" spans="1:10" ht="12.75">
      <c r="A357" s="160"/>
      <c r="B357" s="132" t="s">
        <v>472</v>
      </c>
      <c r="C357" s="132"/>
      <c r="D357" s="131"/>
      <c r="E357" s="131"/>
      <c r="F357" s="146"/>
      <c r="G357" s="140">
        <v>125062415</v>
      </c>
      <c r="H357" s="140">
        <v>36809752</v>
      </c>
      <c r="I357" s="146"/>
      <c r="J357" s="55"/>
    </row>
    <row r="358" spans="1:10" ht="12.75">
      <c r="A358" s="160"/>
      <c r="B358" s="132" t="s">
        <v>473</v>
      </c>
      <c r="C358" s="132"/>
      <c r="D358" s="131"/>
      <c r="E358" s="131"/>
      <c r="F358" s="146"/>
      <c r="G358" s="140">
        <v>10150000</v>
      </c>
      <c r="H358" s="140">
        <v>10000000</v>
      </c>
      <c r="I358" s="146"/>
      <c r="J358" s="55"/>
    </row>
    <row r="359" spans="1:10" ht="12.75">
      <c r="A359" s="160"/>
      <c r="B359" s="132" t="s">
        <v>474</v>
      </c>
      <c r="C359" s="132"/>
      <c r="D359" s="131"/>
      <c r="E359" s="131"/>
      <c r="F359" s="146"/>
      <c r="G359" s="140">
        <v>13340250</v>
      </c>
      <c r="H359" s="140">
        <v>11861000</v>
      </c>
      <c r="I359" s="146"/>
      <c r="J359" s="55"/>
    </row>
    <row r="360" spans="1:10" ht="12.75">
      <c r="A360" s="160"/>
      <c r="B360" s="132" t="s">
        <v>475</v>
      </c>
      <c r="C360" s="132"/>
      <c r="D360" s="131"/>
      <c r="E360" s="131"/>
      <c r="F360" s="146"/>
      <c r="G360" s="140">
        <v>2812500</v>
      </c>
      <c r="H360" s="140">
        <v>11250000</v>
      </c>
      <c r="I360" s="146"/>
      <c r="J360" s="55"/>
    </row>
    <row r="361" spans="1:10" ht="12.75">
      <c r="A361" s="160"/>
      <c r="B361" s="132" t="s">
        <v>476</v>
      </c>
      <c r="C361" s="132"/>
      <c r="D361" s="131"/>
      <c r="E361" s="131"/>
      <c r="F361" s="146"/>
      <c r="G361" s="140">
        <v>475000</v>
      </c>
      <c r="H361" s="140">
        <v>1900000</v>
      </c>
      <c r="I361" s="146"/>
      <c r="J361" s="55"/>
    </row>
    <row r="362" spans="1:10" ht="12.75">
      <c r="A362" s="180"/>
      <c r="B362" s="132" t="s">
        <v>477</v>
      </c>
      <c r="C362" s="132"/>
      <c r="D362" s="131"/>
      <c r="E362" s="131"/>
      <c r="F362" s="146"/>
      <c r="G362" s="140">
        <v>7500000</v>
      </c>
      <c r="H362" s="140">
        <v>18500000</v>
      </c>
      <c r="I362" s="146"/>
      <c r="J362" s="55"/>
    </row>
    <row r="363" spans="1:10" ht="12.75">
      <c r="A363" s="160"/>
      <c r="B363" s="132" t="s">
        <v>478</v>
      </c>
      <c r="C363" s="132"/>
      <c r="D363" s="131"/>
      <c r="E363" s="131"/>
      <c r="F363" s="146"/>
      <c r="G363" s="140">
        <v>28250000</v>
      </c>
      <c r="H363" s="146"/>
      <c r="I363" s="58"/>
      <c r="J363" s="58"/>
    </row>
    <row r="364" spans="1:10" ht="12.75">
      <c r="A364" s="160"/>
      <c r="B364" s="132" t="s">
        <v>479</v>
      </c>
      <c r="C364" s="132"/>
      <c r="D364" s="131"/>
      <c r="E364" s="131"/>
      <c r="F364" s="146"/>
      <c r="G364" s="140">
        <v>750000</v>
      </c>
      <c r="H364" s="146"/>
      <c r="I364" s="58"/>
      <c r="J364" s="58"/>
    </row>
    <row r="365" spans="1:10" ht="12.75">
      <c r="A365" s="160"/>
      <c r="B365" s="132" t="s">
        <v>480</v>
      </c>
      <c r="C365" s="132"/>
      <c r="D365" s="131"/>
      <c r="E365" s="131"/>
      <c r="F365" s="146"/>
      <c r="G365" s="140">
        <v>28433333</v>
      </c>
      <c r="H365" s="146"/>
      <c r="I365" s="58"/>
      <c r="J365" s="58"/>
    </row>
    <row r="366" spans="1:10" ht="12.75">
      <c r="A366" s="160"/>
      <c r="B366" s="132" t="s">
        <v>481</v>
      </c>
      <c r="C366" s="132"/>
      <c r="D366" s="131"/>
      <c r="E366" s="131"/>
      <c r="F366" s="146"/>
      <c r="G366" s="140">
        <v>8500000</v>
      </c>
      <c r="H366" s="146"/>
      <c r="I366" s="58"/>
      <c r="J366" s="58"/>
    </row>
    <row r="367" spans="1:10" ht="12.75">
      <c r="A367" s="160"/>
      <c r="B367" s="132" t="s">
        <v>482</v>
      </c>
      <c r="C367" s="132"/>
      <c r="D367" s="131"/>
      <c r="E367" s="131"/>
      <c r="F367" s="146"/>
      <c r="G367" s="140">
        <v>65195153</v>
      </c>
      <c r="H367" s="146"/>
      <c r="I367" s="58"/>
      <c r="J367" s="58"/>
    </row>
    <row r="368" spans="1:10" ht="12.75">
      <c r="A368" s="160"/>
      <c r="B368" s="132" t="s">
        <v>483</v>
      </c>
      <c r="C368" s="132"/>
      <c r="D368" s="131"/>
      <c r="E368" s="131"/>
      <c r="F368" s="146"/>
      <c r="G368" s="140">
        <v>22727272</v>
      </c>
      <c r="H368" s="146"/>
      <c r="I368" s="58"/>
      <c r="J368" s="58"/>
    </row>
    <row r="369" spans="1:10" ht="12.75">
      <c r="A369" s="160"/>
      <c r="B369" s="132" t="s">
        <v>484</v>
      </c>
      <c r="C369" s="132"/>
      <c r="D369" s="131"/>
      <c r="E369" s="131"/>
      <c r="F369" s="146"/>
      <c r="G369" s="140">
        <v>9520000</v>
      </c>
      <c r="H369" s="146"/>
      <c r="I369" s="58"/>
      <c r="J369" s="58"/>
    </row>
    <row r="370" spans="1:10" ht="12.75">
      <c r="A370" s="160"/>
      <c r="B370" s="132" t="s">
        <v>485</v>
      </c>
      <c r="C370" s="132"/>
      <c r="D370" s="131"/>
      <c r="E370" s="131"/>
      <c r="F370" s="146"/>
      <c r="G370" s="140">
        <v>4625000</v>
      </c>
      <c r="H370" s="146"/>
      <c r="I370" s="58"/>
      <c r="J370" s="58"/>
    </row>
    <row r="371" spans="1:10" ht="13.5" thickBot="1">
      <c r="A371" s="160"/>
      <c r="B371" s="131" t="s">
        <v>272</v>
      </c>
      <c r="C371" s="132"/>
      <c r="D371" s="131"/>
      <c r="E371" s="131"/>
      <c r="F371" s="146"/>
      <c r="G371" s="141">
        <f>SUM(G357:G370)</f>
        <v>327340923</v>
      </c>
      <c r="H371" s="141">
        <f>SUM(H357:H370)</f>
        <v>90320752</v>
      </c>
      <c r="I371" s="58"/>
      <c r="J371" s="58"/>
    </row>
    <row r="372" spans="1:10" ht="13.5" thickTop="1">
      <c r="A372" s="61"/>
      <c r="B372" s="132"/>
      <c r="C372" s="132"/>
      <c r="D372" s="131"/>
      <c r="E372" s="131"/>
      <c r="F372" s="146"/>
      <c r="G372" s="140"/>
      <c r="H372" s="134">
        <v>40909</v>
      </c>
      <c r="I372" s="55"/>
      <c r="J372" s="55"/>
    </row>
    <row r="373" spans="1:10" ht="12.75">
      <c r="A373" s="133">
        <v>12</v>
      </c>
      <c r="B373" s="131" t="s">
        <v>486</v>
      </c>
      <c r="C373" s="131"/>
      <c r="D373" s="131"/>
      <c r="E373" s="131"/>
      <c r="F373" s="131"/>
      <c r="G373" s="135" t="s">
        <v>244</v>
      </c>
      <c r="H373" s="135" t="s">
        <v>244</v>
      </c>
      <c r="I373" s="55"/>
      <c r="J373" s="55"/>
    </row>
    <row r="374" spans="1:10" ht="12.75">
      <c r="A374" s="61"/>
      <c r="B374" s="132"/>
      <c r="C374" s="132"/>
      <c r="D374" s="132"/>
      <c r="E374" s="132"/>
      <c r="F374" s="132"/>
      <c r="G374" s="181"/>
      <c r="H374" s="181"/>
      <c r="I374" s="55"/>
      <c r="J374" s="55"/>
    </row>
    <row r="375" spans="1:10" ht="12.75">
      <c r="A375" s="61"/>
      <c r="B375" s="132" t="s">
        <v>487</v>
      </c>
      <c r="C375" s="132"/>
      <c r="D375" s="132"/>
      <c r="E375" s="132"/>
      <c r="F375" s="132"/>
      <c r="G375" s="82">
        <v>10733322</v>
      </c>
      <c r="H375" s="82">
        <v>14933325</v>
      </c>
      <c r="I375" s="55"/>
      <c r="J375" s="55"/>
    </row>
    <row r="376" spans="1:10" ht="12.75">
      <c r="A376" s="61"/>
      <c r="B376" s="132" t="s">
        <v>488</v>
      </c>
      <c r="C376" s="132"/>
      <c r="D376" s="132"/>
      <c r="E376" s="132"/>
      <c r="F376" s="132"/>
      <c r="G376" s="82">
        <v>9187500</v>
      </c>
      <c r="H376" s="82"/>
      <c r="I376" s="55"/>
      <c r="J376" s="55"/>
    </row>
    <row r="377" spans="1:10" ht="12.75">
      <c r="A377" s="61"/>
      <c r="B377" s="132" t="s">
        <v>489</v>
      </c>
      <c r="C377" s="132"/>
      <c r="D377" s="132"/>
      <c r="E377" s="132"/>
      <c r="F377" s="132"/>
      <c r="G377" s="82">
        <v>6249997</v>
      </c>
      <c r="H377" s="82"/>
      <c r="I377" s="55"/>
      <c r="J377" s="55"/>
    </row>
    <row r="378" spans="1:10" ht="12.75">
      <c r="A378" s="61"/>
      <c r="B378" s="132" t="s">
        <v>490</v>
      </c>
      <c r="C378" s="132"/>
      <c r="D378" s="132"/>
      <c r="E378" s="132"/>
      <c r="F378" s="132"/>
      <c r="G378" s="140">
        <v>251904546</v>
      </c>
      <c r="H378" s="140">
        <v>335872728</v>
      </c>
      <c r="I378" s="58"/>
      <c r="J378" s="58"/>
    </row>
    <row r="379" spans="1:10" ht="12.75">
      <c r="A379" s="61"/>
      <c r="B379" s="132" t="s">
        <v>491</v>
      </c>
      <c r="C379" s="132"/>
      <c r="D379" s="132"/>
      <c r="E379" s="132"/>
      <c r="F379" s="132"/>
      <c r="G379" s="140">
        <v>623827038</v>
      </c>
      <c r="H379" s="140">
        <v>831769383</v>
      </c>
      <c r="I379" s="58"/>
      <c r="J379" s="58"/>
    </row>
    <row r="380" spans="1:10" ht="12.75">
      <c r="A380" s="61"/>
      <c r="B380" s="132" t="s">
        <v>492</v>
      </c>
      <c r="C380" s="132"/>
      <c r="D380" s="132"/>
      <c r="E380" s="132"/>
      <c r="F380" s="132"/>
      <c r="G380" s="140">
        <v>64853680</v>
      </c>
      <c r="H380" s="140">
        <v>86471572</v>
      </c>
      <c r="I380" s="58"/>
      <c r="J380" s="58"/>
    </row>
    <row r="381" spans="1:10" ht="12.75">
      <c r="A381" s="61"/>
      <c r="B381" s="132" t="s">
        <v>493</v>
      </c>
      <c r="C381" s="132"/>
      <c r="D381" s="132"/>
      <c r="E381" s="132"/>
      <c r="F381" s="132"/>
      <c r="G381" s="140">
        <v>1544429</v>
      </c>
      <c r="H381" s="140">
        <v>11637965</v>
      </c>
      <c r="I381" s="58"/>
      <c r="J381" s="58"/>
    </row>
    <row r="382" spans="1:10" ht="12.75">
      <c r="A382" s="61"/>
      <c r="B382" s="132" t="s">
        <v>494</v>
      </c>
      <c r="C382" s="182"/>
      <c r="D382" s="182"/>
      <c r="E382" s="182"/>
      <c r="F382" s="132"/>
      <c r="G382" s="85">
        <v>91997978</v>
      </c>
      <c r="H382" s="85">
        <v>154163831</v>
      </c>
      <c r="I382" s="58"/>
      <c r="J382" s="58"/>
    </row>
    <row r="383" spans="1:10" ht="12.75">
      <c r="A383" s="61"/>
      <c r="B383" s="132" t="s">
        <v>495</v>
      </c>
      <c r="C383" s="182"/>
      <c r="D383" s="182"/>
      <c r="E383" s="182"/>
      <c r="F383" s="132"/>
      <c r="G383" s="85">
        <v>36138650</v>
      </c>
      <c r="H383" s="85">
        <v>50940730</v>
      </c>
      <c r="I383" s="58"/>
      <c r="J383" s="58"/>
    </row>
    <row r="384" spans="1:10" ht="12.75">
      <c r="A384" s="61"/>
      <c r="B384" s="132" t="s">
        <v>496</v>
      </c>
      <c r="C384" s="182"/>
      <c r="D384" s="182"/>
      <c r="E384" s="182"/>
      <c r="F384" s="132"/>
      <c r="G384" s="85">
        <v>35538578</v>
      </c>
      <c r="H384" s="85"/>
      <c r="I384" s="58"/>
      <c r="J384" s="58"/>
    </row>
    <row r="385" spans="1:10" ht="13.5" thickBot="1">
      <c r="A385" s="61"/>
      <c r="B385" s="131" t="s">
        <v>272</v>
      </c>
      <c r="C385" s="131"/>
      <c r="D385" s="131"/>
      <c r="E385" s="131"/>
      <c r="F385" s="131"/>
      <c r="G385" s="141">
        <f>SUM(G375:G384)</f>
        <v>1131975718</v>
      </c>
      <c r="H385" s="141">
        <f>SUM(H375:H384)</f>
        <v>1485789534</v>
      </c>
      <c r="I385" s="55"/>
      <c r="J385" s="55"/>
    </row>
    <row r="386" spans="1:10" ht="13.5" thickTop="1">
      <c r="A386" s="61"/>
      <c r="B386" s="131"/>
      <c r="C386" s="132"/>
      <c r="D386" s="132"/>
      <c r="E386" s="132"/>
      <c r="F386" s="132"/>
      <c r="G386" s="146"/>
      <c r="H386" s="146"/>
      <c r="I386" s="58"/>
      <c r="J386" s="58"/>
    </row>
    <row r="387" spans="1:10" ht="12.75">
      <c r="A387" s="61">
        <v>13</v>
      </c>
      <c r="B387" s="131" t="s">
        <v>497</v>
      </c>
      <c r="C387" s="147"/>
      <c r="D387" s="147"/>
      <c r="E387" s="147"/>
      <c r="F387" s="147"/>
      <c r="G387" s="134" t="s">
        <v>243</v>
      </c>
      <c r="H387" s="134">
        <v>40909</v>
      </c>
      <c r="I387" s="55"/>
      <c r="J387" s="55"/>
    </row>
    <row r="388" spans="1:10" ht="12.75">
      <c r="A388" s="61"/>
      <c r="B388" s="147"/>
      <c r="C388" s="147"/>
      <c r="D388" s="147"/>
      <c r="E388" s="147"/>
      <c r="F388" s="147"/>
      <c r="G388" s="154" t="s">
        <v>244</v>
      </c>
      <c r="H388" s="154" t="s">
        <v>244</v>
      </c>
      <c r="I388" s="55"/>
      <c r="J388" s="55"/>
    </row>
    <row r="389" spans="1:10" ht="12.75">
      <c r="A389" s="61"/>
      <c r="B389" s="155" t="s">
        <v>498</v>
      </c>
      <c r="C389" s="155"/>
      <c r="D389" s="155"/>
      <c r="E389" s="155"/>
      <c r="F389" s="183"/>
      <c r="G389" s="156">
        <v>-1298331640</v>
      </c>
      <c r="H389" s="156">
        <v>-1298331640</v>
      </c>
      <c r="I389" s="58"/>
      <c r="J389" s="58"/>
    </row>
    <row r="390" spans="1:10" ht="13.5" thickBot="1">
      <c r="A390" s="61"/>
      <c r="B390" s="131" t="s">
        <v>272</v>
      </c>
      <c r="C390" s="147"/>
      <c r="D390" s="147"/>
      <c r="E390" s="147"/>
      <c r="F390" s="147"/>
      <c r="G390" s="157">
        <f>SUM(G389)</f>
        <v>-1298331640</v>
      </c>
      <c r="H390" s="157">
        <f>SUM(H389)</f>
        <v>-1298331640</v>
      </c>
      <c r="I390" s="55"/>
      <c r="J390" s="55"/>
    </row>
    <row r="391" spans="1:10" ht="13.5" thickTop="1">
      <c r="A391" s="61"/>
      <c r="B391" s="131"/>
      <c r="C391" s="147"/>
      <c r="D391" s="147"/>
      <c r="E391" s="147"/>
      <c r="F391" s="147"/>
      <c r="G391" s="158"/>
      <c r="H391" s="158"/>
      <c r="I391" s="55"/>
      <c r="J391" s="55"/>
    </row>
    <row r="392" spans="1:10" ht="12.75">
      <c r="A392" s="61"/>
      <c r="B392" s="131"/>
      <c r="C392" s="147"/>
      <c r="D392" s="147"/>
      <c r="E392" s="147"/>
      <c r="F392" s="147"/>
      <c r="G392" s="134" t="s">
        <v>243</v>
      </c>
      <c r="H392" s="134">
        <v>40909</v>
      </c>
      <c r="I392" s="55"/>
      <c r="J392" s="55"/>
    </row>
    <row r="393" spans="1:10" ht="12.75">
      <c r="A393" s="61"/>
      <c r="B393" s="131"/>
      <c r="C393" s="147"/>
      <c r="D393" s="147"/>
      <c r="E393" s="147"/>
      <c r="F393" s="147"/>
      <c r="G393" s="154" t="s">
        <v>244</v>
      </c>
      <c r="H393" s="154" t="s">
        <v>244</v>
      </c>
      <c r="I393" s="55"/>
      <c r="J393" s="55"/>
    </row>
    <row r="394" spans="1:10" ht="12.75">
      <c r="A394" s="61">
        <v>14</v>
      </c>
      <c r="B394" s="131" t="s">
        <v>499</v>
      </c>
      <c r="C394" s="147"/>
      <c r="D394" s="147"/>
      <c r="E394" s="147"/>
      <c r="F394" s="147"/>
      <c r="G394" s="156">
        <v>819325438</v>
      </c>
      <c r="H394" s="156">
        <v>423804563</v>
      </c>
      <c r="I394" s="55"/>
      <c r="J394" s="55"/>
    </row>
    <row r="395" spans="1:10" ht="12.75">
      <c r="A395" s="61"/>
      <c r="B395" s="131"/>
      <c r="C395" s="147"/>
      <c r="D395" s="147"/>
      <c r="E395" s="147"/>
      <c r="F395" s="147"/>
      <c r="G395" s="158"/>
      <c r="H395" s="156"/>
      <c r="I395" s="55"/>
      <c r="J395" s="55"/>
    </row>
    <row r="396" spans="1:10" ht="13.5" thickBot="1">
      <c r="A396" s="61"/>
      <c r="B396" s="131"/>
      <c r="C396" s="147"/>
      <c r="D396" s="147"/>
      <c r="E396" s="147"/>
      <c r="F396" s="147"/>
      <c r="G396" s="157">
        <f>SUM(G394:G395)</f>
        <v>819325438</v>
      </c>
      <c r="H396" s="157">
        <f>SUM(H394:H395)</f>
        <v>423804563</v>
      </c>
      <c r="I396" s="55"/>
      <c r="J396" s="55"/>
    </row>
    <row r="397" spans="1:10" ht="13.5" thickTop="1">
      <c r="A397" s="61"/>
      <c r="B397" s="151"/>
      <c r="C397" s="152"/>
      <c r="D397" s="152"/>
      <c r="E397" s="152"/>
      <c r="F397" s="152"/>
      <c r="G397" s="153"/>
      <c r="H397" s="153"/>
      <c r="I397" s="58"/>
      <c r="J397" s="58"/>
    </row>
    <row r="398" spans="1:10" ht="12.75">
      <c r="A398" s="133">
        <v>15</v>
      </c>
      <c r="B398" s="131" t="s">
        <v>500</v>
      </c>
      <c r="C398" s="132"/>
      <c r="D398" s="132"/>
      <c r="E398" s="132"/>
      <c r="F398" s="132"/>
      <c r="G398" s="146"/>
      <c r="H398" s="146"/>
      <c r="I398" s="58"/>
      <c r="J398" s="58"/>
    </row>
    <row r="399" spans="1:10" ht="12.75">
      <c r="A399" s="172"/>
      <c r="B399" s="184" t="s">
        <v>409</v>
      </c>
      <c r="C399" s="185"/>
      <c r="D399" s="131"/>
      <c r="E399" s="186" t="s">
        <v>501</v>
      </c>
      <c r="F399" s="184" t="s">
        <v>502</v>
      </c>
      <c r="G399" s="187" t="s">
        <v>503</v>
      </c>
      <c r="H399" s="134" t="s">
        <v>243</v>
      </c>
      <c r="I399" s="55"/>
      <c r="J399" s="55"/>
    </row>
    <row r="400" spans="1:10" ht="12.75">
      <c r="A400" s="172"/>
      <c r="B400" s="131"/>
      <c r="C400" s="132"/>
      <c r="D400" s="132"/>
      <c r="E400" s="132"/>
      <c r="F400" s="132"/>
      <c r="G400" s="146"/>
      <c r="H400" s="146"/>
      <c r="I400" s="58"/>
      <c r="J400" s="58"/>
    </row>
    <row r="401" spans="1:10" ht="12.75">
      <c r="A401" s="172"/>
      <c r="B401" s="132" t="s">
        <v>504</v>
      </c>
      <c r="C401" s="132"/>
      <c r="D401" s="132"/>
      <c r="E401" s="140">
        <v>372653010</v>
      </c>
      <c r="F401" s="168">
        <v>477068315</v>
      </c>
      <c r="G401" s="140">
        <v>849721325</v>
      </c>
      <c r="H401" s="140">
        <f>E401+F401-G401</f>
        <v>0</v>
      </c>
      <c r="I401" s="58" t="s">
        <v>505</v>
      </c>
      <c r="J401" s="58"/>
    </row>
    <row r="402" spans="1:10" ht="12.75">
      <c r="A402" s="61"/>
      <c r="B402" s="132" t="s">
        <v>506</v>
      </c>
      <c r="C402" s="132"/>
      <c r="D402" s="132" t="s">
        <v>507</v>
      </c>
      <c r="E402" s="140"/>
      <c r="F402" s="168">
        <v>28039142</v>
      </c>
      <c r="G402" s="168">
        <v>28039142</v>
      </c>
      <c r="H402" s="140">
        <f aca="true" t="shared" si="2" ref="H402:H408">E402+F402-G402</f>
        <v>0</v>
      </c>
      <c r="I402" s="58"/>
      <c r="J402" s="58"/>
    </row>
    <row r="403" spans="1:10" ht="12.75">
      <c r="A403" s="172"/>
      <c r="B403" s="132" t="s">
        <v>508</v>
      </c>
      <c r="C403" s="132"/>
      <c r="D403" s="132"/>
      <c r="E403" s="140"/>
      <c r="F403" s="168">
        <v>25490129</v>
      </c>
      <c r="G403" s="168">
        <v>25490129</v>
      </c>
      <c r="H403" s="140">
        <f t="shared" si="2"/>
        <v>0</v>
      </c>
      <c r="I403" s="58"/>
      <c r="J403" s="58"/>
    </row>
    <row r="404" spans="1:10" ht="12.75">
      <c r="A404" s="133"/>
      <c r="B404" s="132" t="s">
        <v>509</v>
      </c>
      <c r="C404" s="132"/>
      <c r="D404" s="132"/>
      <c r="E404" s="140">
        <v>9713994696</v>
      </c>
      <c r="F404" s="168">
        <v>2615880265</v>
      </c>
      <c r="G404" s="168">
        <v>1500000000</v>
      </c>
      <c r="H404" s="140">
        <f t="shared" si="2"/>
        <v>10829874961</v>
      </c>
      <c r="I404" s="58"/>
      <c r="J404" s="58"/>
    </row>
    <row r="405" spans="1:10" ht="12.75">
      <c r="A405" s="133"/>
      <c r="B405" s="132" t="s">
        <v>510</v>
      </c>
      <c r="C405" s="132"/>
      <c r="D405" s="131"/>
      <c r="E405" s="140">
        <v>2421524</v>
      </c>
      <c r="F405" s="168">
        <v>3733151</v>
      </c>
      <c r="G405" s="168">
        <v>0</v>
      </c>
      <c r="H405" s="140">
        <f t="shared" si="2"/>
        <v>6154675</v>
      </c>
      <c r="I405" s="58"/>
      <c r="J405" s="58"/>
    </row>
    <row r="406" spans="1:10" ht="12.75">
      <c r="A406" s="133"/>
      <c r="B406" s="132" t="s">
        <v>511</v>
      </c>
      <c r="C406" s="132"/>
      <c r="D406" s="132"/>
      <c r="E406" s="140">
        <v>0</v>
      </c>
      <c r="F406" s="168">
        <v>0</v>
      </c>
      <c r="G406" s="168">
        <v>0</v>
      </c>
      <c r="H406" s="140">
        <f t="shared" si="2"/>
        <v>0</v>
      </c>
      <c r="I406" s="58"/>
      <c r="J406" s="58"/>
    </row>
    <row r="407" spans="1:10" ht="12.75">
      <c r="A407" s="133"/>
      <c r="B407" s="132" t="s">
        <v>479</v>
      </c>
      <c r="C407" s="132"/>
      <c r="D407" s="132"/>
      <c r="E407" s="140">
        <v>0</v>
      </c>
      <c r="F407" s="168">
        <v>0</v>
      </c>
      <c r="G407" s="168">
        <v>0</v>
      </c>
      <c r="H407" s="140">
        <f t="shared" si="2"/>
        <v>0</v>
      </c>
      <c r="I407" s="58"/>
      <c r="J407" s="58"/>
    </row>
    <row r="408" spans="1:10" ht="12.75">
      <c r="A408" s="61"/>
      <c r="B408" s="132" t="s">
        <v>512</v>
      </c>
      <c r="C408" s="132"/>
      <c r="D408" s="132"/>
      <c r="E408" s="140">
        <v>3556000</v>
      </c>
      <c r="F408" s="168">
        <v>11160000</v>
      </c>
      <c r="G408" s="140">
        <v>11216000</v>
      </c>
      <c r="H408" s="140">
        <f t="shared" si="2"/>
        <v>3500000</v>
      </c>
      <c r="I408" s="58"/>
      <c r="J408" s="58"/>
    </row>
    <row r="409" spans="1:10" ht="12.75">
      <c r="A409" s="61"/>
      <c r="B409" s="131" t="s">
        <v>513</v>
      </c>
      <c r="C409" s="131"/>
      <c r="D409" s="131"/>
      <c r="E409" s="139"/>
      <c r="F409" s="139"/>
      <c r="G409" s="139"/>
      <c r="H409" s="139"/>
      <c r="I409" s="58"/>
      <c r="J409" s="58"/>
    </row>
    <row r="410" spans="1:10" ht="12.75">
      <c r="A410" s="145"/>
      <c r="B410" s="131" t="s">
        <v>514</v>
      </c>
      <c r="C410" s="132"/>
      <c r="D410" s="132"/>
      <c r="E410" s="139">
        <f>E401+E402+E403+E404+E405+E406+E407+E408</f>
        <v>10092625230</v>
      </c>
      <c r="F410" s="139">
        <f>SUM(F401:F409)</f>
        <v>3161371002</v>
      </c>
      <c r="G410" s="139">
        <f>SUM(G401:G409)</f>
        <v>2414466596</v>
      </c>
      <c r="H410" s="139">
        <f>SUM(H401:H409)</f>
        <v>10839529636</v>
      </c>
      <c r="I410" s="58"/>
      <c r="J410" s="58"/>
    </row>
    <row r="411" spans="1:10" ht="12.75">
      <c r="A411" s="145"/>
      <c r="B411" s="131"/>
      <c r="C411" s="132"/>
      <c r="D411" s="132"/>
      <c r="E411" s="139"/>
      <c r="F411" s="139"/>
      <c r="G411" s="139"/>
      <c r="H411" s="139"/>
      <c r="I411" s="58"/>
      <c r="J411" s="58"/>
    </row>
    <row r="412" spans="1:10" ht="12.75">
      <c r="A412" s="61"/>
      <c r="B412" s="131"/>
      <c r="C412" s="132"/>
      <c r="D412" s="132"/>
      <c r="E412" s="139"/>
      <c r="F412" s="139"/>
      <c r="G412" s="134" t="s">
        <v>243</v>
      </c>
      <c r="H412" s="134">
        <v>40909</v>
      </c>
      <c r="I412" s="58"/>
      <c r="J412" s="58"/>
    </row>
    <row r="413" spans="1:10" ht="12.75">
      <c r="A413" s="61">
        <v>16</v>
      </c>
      <c r="B413" s="131" t="s">
        <v>515</v>
      </c>
      <c r="C413" s="132"/>
      <c r="D413" s="132"/>
      <c r="E413" s="168"/>
      <c r="F413" s="168"/>
      <c r="G413" s="135" t="s">
        <v>244</v>
      </c>
      <c r="H413" s="135" t="s">
        <v>244</v>
      </c>
      <c r="I413" s="58"/>
      <c r="J413" s="58"/>
    </row>
    <row r="414" spans="1:10" ht="12.75">
      <c r="A414" s="170"/>
      <c r="B414" s="131" t="s">
        <v>516</v>
      </c>
      <c r="C414" s="131"/>
      <c r="D414" s="131"/>
      <c r="E414" s="137"/>
      <c r="F414" s="137"/>
      <c r="G414" s="146"/>
      <c r="H414" s="140">
        <v>200018621</v>
      </c>
      <c r="I414" s="58"/>
      <c r="J414" s="58"/>
    </row>
    <row r="415" spans="1:10" ht="12.75">
      <c r="A415" s="160"/>
      <c r="B415" s="168"/>
      <c r="C415" s="168"/>
      <c r="D415" s="168"/>
      <c r="E415" s="168"/>
      <c r="F415" s="168"/>
      <c r="G415" s="169"/>
      <c r="H415" s="169"/>
      <c r="I415" s="58"/>
      <c r="J415" s="58"/>
    </row>
    <row r="416" spans="1:10" ht="13.5" thickBot="1">
      <c r="A416" s="188"/>
      <c r="B416" s="131" t="s">
        <v>272</v>
      </c>
      <c r="C416" s="147"/>
      <c r="D416" s="147"/>
      <c r="E416" s="147"/>
      <c r="F416" s="147"/>
      <c r="G416" s="141">
        <f>SUM(G415:G415)</f>
        <v>0</v>
      </c>
      <c r="H416" s="141">
        <f>SUM(H414:H415)</f>
        <v>200018621</v>
      </c>
      <c r="I416" s="58"/>
      <c r="J416" s="58"/>
    </row>
    <row r="417" spans="1:10" ht="13.5" thickTop="1">
      <c r="A417" s="61"/>
      <c r="B417" s="61"/>
      <c r="C417" s="131"/>
      <c r="D417" s="130"/>
      <c r="E417" s="189"/>
      <c r="F417" s="189"/>
      <c r="G417" s="189"/>
      <c r="H417" s="158"/>
      <c r="I417" s="158"/>
      <c r="J417" s="58"/>
    </row>
    <row r="418" spans="1:10" ht="12.75">
      <c r="A418" s="61">
        <v>17</v>
      </c>
      <c r="B418" s="131" t="s">
        <v>517</v>
      </c>
      <c r="C418" s="131"/>
      <c r="D418" s="131"/>
      <c r="E418" s="131"/>
      <c r="F418" s="131"/>
      <c r="G418" s="134" t="s">
        <v>243</v>
      </c>
      <c r="H418" s="134">
        <v>40909</v>
      </c>
      <c r="I418" s="55"/>
      <c r="J418" s="55"/>
    </row>
    <row r="419" spans="1:10" ht="12.75">
      <c r="A419" s="61"/>
      <c r="B419" s="131"/>
      <c r="C419" s="131"/>
      <c r="D419" s="131"/>
      <c r="E419" s="131"/>
      <c r="F419" s="131"/>
      <c r="G419" s="135" t="s">
        <v>244</v>
      </c>
      <c r="H419" s="135" t="s">
        <v>244</v>
      </c>
      <c r="I419" s="55"/>
      <c r="J419" s="55"/>
    </row>
    <row r="420" spans="1:10" ht="12.75">
      <c r="A420" s="61"/>
      <c r="B420" s="132" t="s">
        <v>518</v>
      </c>
      <c r="C420" s="132"/>
      <c r="D420" s="132"/>
      <c r="E420" s="132"/>
      <c r="F420" s="132"/>
      <c r="G420" s="190">
        <v>37460000</v>
      </c>
      <c r="H420" s="190">
        <v>2856000</v>
      </c>
      <c r="I420" s="55"/>
      <c r="J420" s="55"/>
    </row>
    <row r="421" spans="1:10" ht="12.75">
      <c r="A421" s="61"/>
      <c r="B421" s="132" t="s">
        <v>519</v>
      </c>
      <c r="C421" s="132"/>
      <c r="D421" s="132"/>
      <c r="E421" s="132"/>
      <c r="F421" s="132"/>
      <c r="G421" s="190">
        <v>18565470</v>
      </c>
      <c r="H421" s="190">
        <v>2743163</v>
      </c>
      <c r="I421" s="55"/>
      <c r="J421" s="55"/>
    </row>
    <row r="422" spans="1:10" ht="12.75">
      <c r="A422" s="61"/>
      <c r="B422" s="132" t="s">
        <v>520</v>
      </c>
      <c r="C422" s="132"/>
      <c r="D422" s="132"/>
      <c r="E422" s="132"/>
      <c r="F422" s="132"/>
      <c r="G422" s="190">
        <v>25673300</v>
      </c>
      <c r="H422" s="190"/>
      <c r="I422" s="55"/>
      <c r="J422" s="55"/>
    </row>
    <row r="423" spans="1:10" ht="13.5" thickBot="1">
      <c r="A423" s="61"/>
      <c r="B423" s="131" t="s">
        <v>272</v>
      </c>
      <c r="C423" s="131"/>
      <c r="D423" s="131"/>
      <c r="E423" s="131"/>
      <c r="F423" s="131"/>
      <c r="G423" s="141">
        <f>SUM(G420:G422)</f>
        <v>81698770</v>
      </c>
      <c r="H423" s="141">
        <f>SUM(H420:H422)</f>
        <v>5599163</v>
      </c>
      <c r="I423" s="55"/>
      <c r="J423" s="55"/>
    </row>
    <row r="424" spans="1:10" ht="13.5" thickTop="1">
      <c r="A424" s="61"/>
      <c r="B424" s="132"/>
      <c r="C424" s="132"/>
      <c r="D424" s="132"/>
      <c r="E424" s="132"/>
      <c r="F424" s="132"/>
      <c r="G424" s="140"/>
      <c r="H424" s="140"/>
      <c r="I424" s="58"/>
      <c r="J424" s="58"/>
    </row>
    <row r="425" spans="1:10" ht="12.75">
      <c r="A425" s="61">
        <v>18</v>
      </c>
      <c r="B425" s="147" t="s">
        <v>521</v>
      </c>
      <c r="C425" s="147"/>
      <c r="D425" s="147"/>
      <c r="E425" s="147"/>
      <c r="F425" s="147"/>
      <c r="G425" s="134" t="s">
        <v>243</v>
      </c>
      <c r="H425" s="134">
        <v>40909</v>
      </c>
      <c r="I425" s="55"/>
      <c r="J425" s="55"/>
    </row>
    <row r="426" spans="1:10" ht="12.75">
      <c r="A426" s="61"/>
      <c r="B426" s="147"/>
      <c r="C426" s="147"/>
      <c r="D426" s="147"/>
      <c r="E426" s="147"/>
      <c r="F426" s="147"/>
      <c r="G426" s="154" t="s">
        <v>244</v>
      </c>
      <c r="H426" s="154" t="s">
        <v>244</v>
      </c>
      <c r="I426" s="55"/>
      <c r="J426" s="55"/>
    </row>
    <row r="427" spans="1:10" ht="13.5" thickBot="1">
      <c r="A427" s="172"/>
      <c r="B427" s="131" t="s">
        <v>272</v>
      </c>
      <c r="C427" s="147"/>
      <c r="D427" s="147"/>
      <c r="E427" s="147"/>
      <c r="F427" s="147"/>
      <c r="G427" s="157"/>
      <c r="H427" s="157"/>
      <c r="I427" s="55"/>
      <c r="J427" s="55"/>
    </row>
    <row r="428" spans="1:10" ht="13.5" thickTop="1">
      <c r="A428" s="133">
        <v>19</v>
      </c>
      <c r="B428" s="112" t="s">
        <v>522</v>
      </c>
      <c r="C428" s="132"/>
      <c r="D428" s="132"/>
      <c r="E428" s="132"/>
      <c r="F428" s="132"/>
      <c r="G428" s="146"/>
      <c r="H428" s="146"/>
      <c r="I428" s="58"/>
      <c r="J428" s="58"/>
    </row>
    <row r="429" spans="1:10" ht="12.75">
      <c r="A429" s="61"/>
      <c r="B429" s="191" t="s">
        <v>523</v>
      </c>
      <c r="C429" s="132"/>
      <c r="D429" s="132"/>
      <c r="E429" s="132"/>
      <c r="F429" s="132"/>
      <c r="G429" s="146"/>
      <c r="H429" s="146"/>
      <c r="I429" s="58"/>
      <c r="J429" s="58"/>
    </row>
    <row r="430" spans="1:10" ht="12.75">
      <c r="A430" s="61"/>
      <c r="B430" s="131"/>
      <c r="C430" s="131"/>
      <c r="D430" s="131"/>
      <c r="E430" s="66" t="s">
        <v>524</v>
      </c>
      <c r="F430" s="66" t="s">
        <v>525</v>
      </c>
      <c r="G430" s="66" t="s">
        <v>526</v>
      </c>
      <c r="H430" s="66" t="s">
        <v>527</v>
      </c>
      <c r="I430" s="66" t="s">
        <v>272</v>
      </c>
      <c r="J430" s="55"/>
    </row>
    <row r="431" spans="1:10" ht="12.75">
      <c r="A431" s="61"/>
      <c r="B431" s="131"/>
      <c r="C431" s="131"/>
      <c r="D431" s="131"/>
      <c r="E431" s="163" t="s">
        <v>528</v>
      </c>
      <c r="F431" s="163" t="s">
        <v>529</v>
      </c>
      <c r="G431" s="163" t="s">
        <v>530</v>
      </c>
      <c r="H431" s="163" t="s">
        <v>531</v>
      </c>
      <c r="I431" s="163"/>
      <c r="J431" s="55"/>
    </row>
    <row r="432" spans="1:10" ht="12.75">
      <c r="A432" s="192"/>
      <c r="B432" s="193" t="s">
        <v>532</v>
      </c>
      <c r="C432" s="132"/>
      <c r="D432" s="132"/>
      <c r="E432" s="193">
        <v>31970000000</v>
      </c>
      <c r="F432" s="193">
        <v>73733375224</v>
      </c>
      <c r="G432" s="193">
        <v>45621648918</v>
      </c>
      <c r="H432" s="193">
        <v>7647796969</v>
      </c>
      <c r="I432" s="194">
        <f>E432++F432+G432+H432</f>
        <v>158972821111</v>
      </c>
      <c r="J432" s="58"/>
    </row>
    <row r="433" spans="1:10" ht="12.75">
      <c r="A433" s="192"/>
      <c r="B433" s="166" t="s">
        <v>533</v>
      </c>
      <c r="C433" s="132"/>
      <c r="D433" s="132"/>
      <c r="E433" s="195"/>
      <c r="F433" s="193"/>
      <c r="G433" s="195"/>
      <c r="H433" s="195"/>
      <c r="I433" s="194">
        <f aca="true" t="shared" si="3" ref="I433:I438">E433++F433+G433+H433</f>
        <v>0</v>
      </c>
      <c r="J433" s="58"/>
    </row>
    <row r="434" spans="1:10" ht="12.75">
      <c r="A434" s="192"/>
      <c r="B434" s="166" t="s">
        <v>534</v>
      </c>
      <c r="C434" s="132"/>
      <c r="D434" s="132"/>
      <c r="E434" s="193"/>
      <c r="F434" s="193">
        <v>7847640793</v>
      </c>
      <c r="G434" s="195"/>
      <c r="H434" s="193"/>
      <c r="I434" s="194">
        <f t="shared" si="3"/>
        <v>7847640793</v>
      </c>
      <c r="J434" s="58"/>
    </row>
    <row r="435" spans="1:10" ht="12.75">
      <c r="A435" s="192"/>
      <c r="B435" s="166" t="s">
        <v>426</v>
      </c>
      <c r="C435" s="132"/>
      <c r="D435" s="132"/>
      <c r="E435" s="195"/>
      <c r="F435" s="193"/>
      <c r="G435" s="195"/>
      <c r="H435" s="193"/>
      <c r="I435" s="194">
        <f t="shared" si="3"/>
        <v>0</v>
      </c>
      <c r="J435" s="58"/>
    </row>
    <row r="436" spans="1:10" ht="12.75">
      <c r="A436" s="192"/>
      <c r="B436" s="166" t="s">
        <v>535</v>
      </c>
      <c r="C436" s="132"/>
      <c r="D436" s="132"/>
      <c r="E436" s="195"/>
      <c r="F436" s="195"/>
      <c r="G436" s="195"/>
      <c r="H436" s="193"/>
      <c r="I436" s="194">
        <f t="shared" si="3"/>
        <v>0</v>
      </c>
      <c r="J436" s="58"/>
    </row>
    <row r="437" spans="1:10" ht="12.75">
      <c r="A437" s="192"/>
      <c r="B437" s="166" t="s">
        <v>536</v>
      </c>
      <c r="C437" s="132"/>
      <c r="D437" s="132"/>
      <c r="E437" s="193"/>
      <c r="F437" s="193"/>
      <c r="G437" s="193"/>
      <c r="H437" s="193"/>
      <c r="I437" s="194">
        <f t="shared" si="3"/>
        <v>0</v>
      </c>
      <c r="J437" s="58"/>
    </row>
    <row r="438" spans="1:10" ht="12.75">
      <c r="A438" s="61"/>
      <c r="B438" s="166" t="s">
        <v>429</v>
      </c>
      <c r="C438" s="132"/>
      <c r="D438" s="132"/>
      <c r="E438" s="193"/>
      <c r="F438" s="193">
        <v>603250000</v>
      </c>
      <c r="G438" s="193"/>
      <c r="H438" s="193"/>
      <c r="I438" s="194">
        <f t="shared" si="3"/>
        <v>603250000</v>
      </c>
      <c r="J438" s="58"/>
    </row>
    <row r="439" spans="1:10" ht="12.75">
      <c r="A439" s="172"/>
      <c r="B439" s="193" t="s">
        <v>537</v>
      </c>
      <c r="C439" s="132"/>
      <c r="D439" s="132"/>
      <c r="E439" s="193">
        <f>E432+E433+E434+E435+-E436-E437-E438</f>
        <v>31970000000</v>
      </c>
      <c r="F439" s="193">
        <f>F432+F433+F434+F435+-F436-F437-F438</f>
        <v>80977766017</v>
      </c>
      <c r="G439" s="193">
        <f>G432+G433+G434+G435+-G436-G437-G438</f>
        <v>45621648918</v>
      </c>
      <c r="H439" s="193">
        <f>H432+H433+H434+H435+-H436-H437-H438</f>
        <v>7647796969</v>
      </c>
      <c r="I439" s="194">
        <f>E439+F439+G439+H439</f>
        <v>166217211904</v>
      </c>
      <c r="J439" s="58"/>
    </row>
    <row r="440" spans="1:10" ht="12.75">
      <c r="A440" s="133"/>
      <c r="B440" s="151"/>
      <c r="C440" s="152"/>
      <c r="D440" s="152"/>
      <c r="E440" s="152"/>
      <c r="F440" s="152"/>
      <c r="G440" s="153"/>
      <c r="H440" s="153"/>
      <c r="I440" s="58"/>
      <c r="J440" s="58"/>
    </row>
    <row r="441" spans="1:10" ht="12.75">
      <c r="A441" s="61">
        <v>20</v>
      </c>
      <c r="B441" s="149" t="s">
        <v>538</v>
      </c>
      <c r="C441" s="131"/>
      <c r="D441" s="131"/>
      <c r="E441" s="131"/>
      <c r="F441" s="131"/>
      <c r="G441" s="134" t="s">
        <v>243</v>
      </c>
      <c r="H441" s="134">
        <v>40909</v>
      </c>
      <c r="I441" s="55"/>
      <c r="J441" s="55"/>
    </row>
    <row r="442" spans="1:10" ht="12.75">
      <c r="A442" s="61"/>
      <c r="B442" s="131"/>
      <c r="C442" s="131"/>
      <c r="D442" s="131"/>
      <c r="E442" s="131"/>
      <c r="F442" s="131"/>
      <c r="G442" s="135" t="s">
        <v>244</v>
      </c>
      <c r="H442" s="135" t="s">
        <v>244</v>
      </c>
      <c r="I442" s="55"/>
      <c r="J442" s="55"/>
    </row>
    <row r="443" spans="1:10" ht="12.75">
      <c r="A443" s="99"/>
      <c r="B443" s="131"/>
      <c r="C443" s="132"/>
      <c r="D443" s="132"/>
      <c r="E443" s="132"/>
      <c r="F443" s="132"/>
      <c r="G443" s="146"/>
      <c r="H443" s="146"/>
      <c r="I443" s="58"/>
      <c r="J443" s="58"/>
    </row>
    <row r="444" spans="1:10" ht="12.75">
      <c r="A444" s="99"/>
      <c r="B444" s="155" t="s">
        <v>539</v>
      </c>
      <c r="C444" s="149"/>
      <c r="D444" s="149"/>
      <c r="E444" s="149"/>
      <c r="F444" s="149"/>
      <c r="G444" s="196">
        <v>16305200000</v>
      </c>
      <c r="H444" s="196">
        <v>16305200000</v>
      </c>
      <c r="I444" s="58"/>
      <c r="J444" s="58"/>
    </row>
    <row r="445" spans="1:10" ht="12.75">
      <c r="A445" s="99"/>
      <c r="B445" s="132" t="s">
        <v>540</v>
      </c>
      <c r="C445" s="149"/>
      <c r="D445" s="149"/>
      <c r="E445" s="149"/>
      <c r="F445" s="149"/>
      <c r="G445" s="196">
        <v>3000000000</v>
      </c>
      <c r="H445" s="196">
        <v>3000000000</v>
      </c>
      <c r="I445" s="58"/>
      <c r="J445" s="58"/>
    </row>
    <row r="446" spans="1:10" ht="12.75">
      <c r="A446" s="61"/>
      <c r="B446" s="132" t="s">
        <v>541</v>
      </c>
      <c r="C446" s="149"/>
      <c r="D446" s="149"/>
      <c r="E446" s="149"/>
      <c r="F446" s="149"/>
      <c r="G446" s="196">
        <v>2114900000</v>
      </c>
      <c r="H446" s="196">
        <v>2114900000</v>
      </c>
      <c r="I446" s="58"/>
      <c r="J446" s="58"/>
    </row>
    <row r="447" spans="1:10" ht="12.75">
      <c r="A447" s="160"/>
      <c r="B447" s="132" t="s">
        <v>542</v>
      </c>
      <c r="C447" s="149"/>
      <c r="D447" s="149"/>
      <c r="E447" s="149"/>
      <c r="F447" s="149"/>
      <c r="G447" s="196">
        <v>10549900000</v>
      </c>
      <c r="H447" s="196">
        <v>10549900000</v>
      </c>
      <c r="I447" s="58"/>
      <c r="J447" s="58"/>
    </row>
    <row r="448" spans="1:10" ht="12.75">
      <c r="A448" s="180"/>
      <c r="B448" s="131"/>
      <c r="C448" s="132"/>
      <c r="D448" s="132"/>
      <c r="E448" s="132"/>
      <c r="F448" s="132"/>
      <c r="G448" s="146"/>
      <c r="H448" s="146"/>
      <c r="I448" s="58"/>
      <c r="J448" s="58"/>
    </row>
    <row r="449" spans="1:10" ht="13.5" thickBot="1">
      <c r="A449" s="170"/>
      <c r="B449" s="131" t="s">
        <v>272</v>
      </c>
      <c r="C449" s="131"/>
      <c r="D449" s="131"/>
      <c r="E449" s="131"/>
      <c r="F449" s="131"/>
      <c r="G449" s="141">
        <f>SUM(G444:G448)</f>
        <v>31970000000</v>
      </c>
      <c r="H449" s="141">
        <f>SUM(H444:H448)</f>
        <v>31970000000</v>
      </c>
      <c r="I449" s="55"/>
      <c r="J449" s="55"/>
    </row>
    <row r="450" spans="1:10" ht="13.5" thickTop="1">
      <c r="A450" s="160"/>
      <c r="B450" s="151"/>
      <c r="C450" s="152"/>
      <c r="D450" s="152"/>
      <c r="E450" s="152"/>
      <c r="F450" s="152"/>
      <c r="G450" s="153"/>
      <c r="H450" s="153"/>
      <c r="I450" s="58"/>
      <c r="J450" s="58"/>
    </row>
    <row r="451" spans="1:10" ht="12.75">
      <c r="A451" s="160">
        <v>21</v>
      </c>
      <c r="B451" s="149" t="s">
        <v>543</v>
      </c>
      <c r="C451" s="149"/>
      <c r="D451" s="149"/>
      <c r="E451" s="149"/>
      <c r="F451" s="131"/>
      <c r="G451" s="134" t="s">
        <v>243</v>
      </c>
      <c r="H451" s="134">
        <v>40909</v>
      </c>
      <c r="I451" s="55"/>
      <c r="J451" s="55"/>
    </row>
    <row r="452" spans="1:10" ht="12.75">
      <c r="A452" s="180"/>
      <c r="B452" s="149"/>
      <c r="C452" s="149"/>
      <c r="D452" s="149"/>
      <c r="E452" s="149"/>
      <c r="F452" s="131"/>
      <c r="G452" s="135" t="s">
        <v>244</v>
      </c>
      <c r="H452" s="135" t="s">
        <v>244</v>
      </c>
      <c r="I452" s="55"/>
      <c r="J452" s="55"/>
    </row>
    <row r="453" spans="1:10" ht="12.75">
      <c r="A453" s="160"/>
      <c r="B453" s="149"/>
      <c r="C453" s="107"/>
      <c r="D453" s="107"/>
      <c r="E453" s="107"/>
      <c r="F453" s="132"/>
      <c r="G453" s="146"/>
      <c r="H453" s="146"/>
      <c r="I453" s="58"/>
      <c r="J453" s="58"/>
    </row>
    <row r="454" spans="1:10" ht="12.75">
      <c r="A454" s="160"/>
      <c r="B454" s="132" t="s">
        <v>544</v>
      </c>
      <c r="C454" s="149"/>
      <c r="D454" s="149"/>
      <c r="E454" s="149"/>
      <c r="F454" s="149"/>
      <c r="G454" s="196">
        <v>247386540</v>
      </c>
      <c r="H454" s="196">
        <v>216236540</v>
      </c>
      <c r="I454" s="58"/>
      <c r="J454" s="58"/>
    </row>
    <row r="455" spans="1:10" ht="12.75">
      <c r="A455" s="160"/>
      <c r="B455" s="132" t="s">
        <v>545</v>
      </c>
      <c r="C455" s="149"/>
      <c r="D455" s="149"/>
      <c r="E455" s="149"/>
      <c r="F455" s="149"/>
      <c r="G455" s="196">
        <v>121783150</v>
      </c>
      <c r="H455" s="196">
        <v>668055711</v>
      </c>
      <c r="I455" s="58"/>
      <c r="J455" s="58"/>
    </row>
    <row r="456" spans="1:10" ht="12.75">
      <c r="A456" s="160"/>
      <c r="B456" s="131"/>
      <c r="C456" s="132"/>
      <c r="D456" s="132"/>
      <c r="E456" s="132"/>
      <c r="F456" s="132"/>
      <c r="G456" s="146"/>
      <c r="H456" s="146"/>
      <c r="I456" s="58"/>
      <c r="J456" s="58"/>
    </row>
    <row r="457" spans="1:10" ht="13.5" thickBot="1">
      <c r="A457" s="160"/>
      <c r="B457" s="131" t="s">
        <v>272</v>
      </c>
      <c r="C457" s="131"/>
      <c r="D457" s="131"/>
      <c r="E457" s="131"/>
      <c r="F457" s="131"/>
      <c r="G457" s="141">
        <f>SUM(G454:G456)</f>
        <v>369169690</v>
      </c>
      <c r="H457" s="141">
        <f>SUM(H454:H456)</f>
        <v>884292251</v>
      </c>
      <c r="I457" s="55"/>
      <c r="J457" s="55"/>
    </row>
    <row r="458" spans="1:10" ht="13.5" thickTop="1">
      <c r="A458" s="133"/>
      <c r="B458" s="151"/>
      <c r="C458" s="152"/>
      <c r="D458" s="152"/>
      <c r="E458" s="152"/>
      <c r="F458" s="152"/>
      <c r="G458" s="153"/>
      <c r="H458" s="153"/>
      <c r="I458" s="58"/>
      <c r="J458" s="58"/>
    </row>
    <row r="459" spans="1:10" ht="12.75">
      <c r="A459" s="61" t="s">
        <v>546</v>
      </c>
      <c r="B459" s="131" t="s">
        <v>547</v>
      </c>
      <c r="C459" s="132"/>
      <c r="D459" s="132"/>
      <c r="E459" s="132"/>
      <c r="F459" s="132"/>
      <c r="G459" s="146"/>
      <c r="H459" s="146"/>
      <c r="I459" s="58"/>
      <c r="J459" s="58"/>
    </row>
    <row r="460" spans="1:10" ht="12.75">
      <c r="A460" s="61">
        <v>22</v>
      </c>
      <c r="B460" s="131" t="s">
        <v>548</v>
      </c>
      <c r="C460" s="131"/>
      <c r="D460" s="131"/>
      <c r="E460" s="131"/>
      <c r="F460" s="131"/>
      <c r="G460" s="134" t="s">
        <v>549</v>
      </c>
      <c r="H460" s="134" t="s">
        <v>550</v>
      </c>
      <c r="I460" s="55"/>
      <c r="J460" s="55"/>
    </row>
    <row r="461" spans="1:10" ht="12.75">
      <c r="A461" s="61"/>
      <c r="B461" s="131"/>
      <c r="C461" s="131"/>
      <c r="D461" s="131"/>
      <c r="E461" s="131"/>
      <c r="F461" s="131"/>
      <c r="G461" s="135" t="s">
        <v>244</v>
      </c>
      <c r="H461" s="135" t="s">
        <v>244</v>
      </c>
      <c r="I461" s="55"/>
      <c r="J461" s="55"/>
    </row>
    <row r="462" spans="1:10" ht="12.75">
      <c r="A462" s="172"/>
      <c r="B462" s="132" t="s">
        <v>551</v>
      </c>
      <c r="C462" s="132"/>
      <c r="D462" s="132"/>
      <c r="E462" s="132"/>
      <c r="F462" s="132"/>
      <c r="G462" s="82">
        <v>11435356802</v>
      </c>
      <c r="H462" s="82">
        <v>10197903643</v>
      </c>
      <c r="I462" s="58"/>
      <c r="J462" s="58"/>
    </row>
    <row r="463" spans="1:10" ht="12.75">
      <c r="A463" s="133"/>
      <c r="B463" s="132" t="s">
        <v>552</v>
      </c>
      <c r="C463" s="132"/>
      <c r="D463" s="132"/>
      <c r="E463" s="132"/>
      <c r="F463" s="132"/>
      <c r="G463" s="82">
        <v>80706429</v>
      </c>
      <c r="H463" s="82">
        <v>82755592</v>
      </c>
      <c r="I463" s="58"/>
      <c r="J463" s="58"/>
    </row>
    <row r="464" spans="1:10" ht="12.75">
      <c r="A464" s="133"/>
      <c r="B464" s="132" t="s">
        <v>553</v>
      </c>
      <c r="C464" s="132"/>
      <c r="D464" s="132"/>
      <c r="E464" s="132"/>
      <c r="F464" s="132"/>
      <c r="G464" s="82">
        <v>0</v>
      </c>
      <c r="H464" s="82">
        <v>470527994</v>
      </c>
      <c r="I464" s="58"/>
      <c r="J464" s="58"/>
    </row>
    <row r="465" spans="1:10" ht="13.5" thickBot="1">
      <c r="A465" s="61"/>
      <c r="B465" s="131" t="s">
        <v>272</v>
      </c>
      <c r="C465" s="131"/>
      <c r="D465" s="131"/>
      <c r="E465" s="131"/>
      <c r="F465" s="131"/>
      <c r="G465" s="141">
        <f>SUM(G462:G464)</f>
        <v>11516063231</v>
      </c>
      <c r="H465" s="141">
        <f>SUM(H462:H464)</f>
        <v>10751187229</v>
      </c>
      <c r="I465" s="55"/>
      <c r="J465" s="55"/>
    </row>
    <row r="466" spans="1:10" ht="13.5" thickTop="1">
      <c r="A466" s="133"/>
      <c r="B466" s="132"/>
      <c r="C466" s="132"/>
      <c r="D466" s="132"/>
      <c r="E466" s="132"/>
      <c r="F466" s="132"/>
      <c r="G466" s="140"/>
      <c r="H466" s="140"/>
      <c r="I466" s="58"/>
      <c r="J466" s="58"/>
    </row>
    <row r="467" spans="1:10" ht="12.75">
      <c r="A467" s="61">
        <v>23</v>
      </c>
      <c r="B467" s="131" t="s">
        <v>554</v>
      </c>
      <c r="C467" s="147"/>
      <c r="D467" s="147"/>
      <c r="E467" s="147"/>
      <c r="F467" s="147"/>
      <c r="G467" s="134" t="s">
        <v>549</v>
      </c>
      <c r="H467" s="134" t="s">
        <v>550</v>
      </c>
      <c r="I467" s="55"/>
      <c r="J467" s="55"/>
    </row>
    <row r="468" spans="1:10" ht="12.75">
      <c r="A468" s="61"/>
      <c r="B468" s="131"/>
      <c r="C468" s="147"/>
      <c r="D468" s="147"/>
      <c r="E468" s="147"/>
      <c r="F468" s="147"/>
      <c r="G468" s="154" t="s">
        <v>244</v>
      </c>
      <c r="H468" s="154" t="s">
        <v>244</v>
      </c>
      <c r="I468" s="55"/>
      <c r="J468" s="55"/>
    </row>
    <row r="469" spans="1:10" ht="12.75">
      <c r="A469" s="99"/>
      <c r="B469" s="147"/>
      <c r="C469" s="155"/>
      <c r="D469" s="155"/>
      <c r="E469" s="155"/>
      <c r="F469" s="155"/>
      <c r="G469" s="158"/>
      <c r="H469" s="158"/>
      <c r="I469" s="58"/>
      <c r="J469" s="58"/>
    </row>
    <row r="470" spans="1:10" ht="12.75">
      <c r="A470" s="99"/>
      <c r="B470" s="132" t="s">
        <v>555</v>
      </c>
      <c r="C470" s="155"/>
      <c r="D470" s="155"/>
      <c r="E470" s="155"/>
      <c r="F470" s="155"/>
      <c r="G470" s="197">
        <v>301890624</v>
      </c>
      <c r="H470" s="156">
        <v>316913814</v>
      </c>
      <c r="I470" s="58"/>
      <c r="J470" s="58"/>
    </row>
    <row r="471" spans="1:10" ht="12.75">
      <c r="A471" s="61"/>
      <c r="B471" s="132" t="s">
        <v>556</v>
      </c>
      <c r="C471" s="155"/>
      <c r="D471" s="155"/>
      <c r="E471" s="155"/>
      <c r="F471" s="155"/>
      <c r="G471" s="198">
        <v>2130630</v>
      </c>
      <c r="H471" s="156">
        <v>2571743</v>
      </c>
      <c r="I471" s="58"/>
      <c r="J471" s="58"/>
    </row>
    <row r="472" spans="1:10" ht="12.75">
      <c r="A472" s="61"/>
      <c r="B472" s="132" t="s">
        <v>557</v>
      </c>
      <c r="C472" s="155"/>
      <c r="D472" s="155"/>
      <c r="E472" s="155"/>
      <c r="F472" s="155"/>
      <c r="G472" s="198">
        <v>0</v>
      </c>
      <c r="H472" s="156">
        <v>14622301</v>
      </c>
      <c r="I472" s="58"/>
      <c r="J472" s="58"/>
    </row>
    <row r="473" spans="1:10" ht="12.75">
      <c r="A473" s="61"/>
      <c r="B473" s="132"/>
      <c r="C473" s="155"/>
      <c r="D473" s="155"/>
      <c r="E473" s="155"/>
      <c r="F473" s="155"/>
      <c r="G473" s="158">
        <v>0</v>
      </c>
      <c r="H473" s="158">
        <v>0</v>
      </c>
      <c r="I473" s="58"/>
      <c r="J473" s="58"/>
    </row>
    <row r="474" spans="1:10" ht="13.5" thickBot="1">
      <c r="A474" s="133"/>
      <c r="B474" s="131" t="s">
        <v>272</v>
      </c>
      <c r="C474" s="147"/>
      <c r="D474" s="147"/>
      <c r="E474" s="147"/>
      <c r="F474" s="147"/>
      <c r="G474" s="199">
        <f>SUM(G470:G473)</f>
        <v>304021254</v>
      </c>
      <c r="H474" s="157">
        <f>SUM(H470:H473)</f>
        <v>334107858</v>
      </c>
      <c r="I474" s="55"/>
      <c r="J474" s="55"/>
    </row>
    <row r="475" spans="1:10" ht="13.5" thickTop="1">
      <c r="A475" s="192"/>
      <c r="B475" s="147"/>
      <c r="C475" s="155"/>
      <c r="D475" s="155"/>
      <c r="E475" s="155"/>
      <c r="F475" s="155"/>
      <c r="G475" s="158"/>
      <c r="H475" s="158"/>
      <c r="I475" s="58"/>
      <c r="J475" s="58"/>
    </row>
    <row r="476" spans="1:10" ht="12.75">
      <c r="A476" s="133">
        <v>24</v>
      </c>
      <c r="B476" s="131" t="s">
        <v>558</v>
      </c>
      <c r="C476" s="131"/>
      <c r="D476" s="131"/>
      <c r="E476" s="131"/>
      <c r="F476" s="131"/>
      <c r="G476" s="134" t="s">
        <v>549</v>
      </c>
      <c r="H476" s="134" t="s">
        <v>550</v>
      </c>
      <c r="I476" s="55"/>
      <c r="J476" s="55"/>
    </row>
    <row r="477" spans="1:10" ht="12.75">
      <c r="A477" s="133"/>
      <c r="B477" s="131"/>
      <c r="C477" s="131"/>
      <c r="D477" s="131"/>
      <c r="E477" s="131"/>
      <c r="F477" s="131"/>
      <c r="G477" s="135" t="s">
        <v>244</v>
      </c>
      <c r="H477" s="135" t="s">
        <v>244</v>
      </c>
      <c r="I477" s="55"/>
      <c r="J477" s="55"/>
    </row>
    <row r="478" spans="1:10" ht="12.75">
      <c r="A478" s="133"/>
      <c r="B478" s="132" t="s">
        <v>559</v>
      </c>
      <c r="C478" s="131"/>
      <c r="D478" s="131"/>
      <c r="E478" s="131"/>
      <c r="F478" s="131"/>
      <c r="G478" s="140">
        <v>0</v>
      </c>
      <c r="H478" s="140">
        <v>5231667</v>
      </c>
      <c r="I478" s="55"/>
      <c r="J478" s="55"/>
    </row>
    <row r="479" spans="1:10" ht="12.75">
      <c r="A479" s="133"/>
      <c r="B479" s="132" t="s">
        <v>560</v>
      </c>
      <c r="C479" s="132"/>
      <c r="D479" s="132"/>
      <c r="E479" s="132"/>
      <c r="F479" s="132"/>
      <c r="G479" s="140">
        <v>2428940374</v>
      </c>
      <c r="H479" s="140">
        <v>714997410</v>
      </c>
      <c r="I479" s="58"/>
      <c r="J479" s="58"/>
    </row>
    <row r="480" spans="1:10" ht="13.5" thickBot="1">
      <c r="A480" s="200"/>
      <c r="B480" s="131" t="s">
        <v>272</v>
      </c>
      <c r="C480" s="131"/>
      <c r="D480" s="131"/>
      <c r="E480" s="131"/>
      <c r="F480" s="131"/>
      <c r="G480" s="141">
        <f>SUM(G478:G479)</f>
        <v>2428940374</v>
      </c>
      <c r="H480" s="141">
        <f>SUM(H478:H479)</f>
        <v>720229077</v>
      </c>
      <c r="I480" s="55"/>
      <c r="J480" s="55"/>
    </row>
    <row r="481" spans="1:10" ht="13.5" thickTop="1">
      <c r="A481" s="133"/>
      <c r="B481" s="151"/>
      <c r="C481" s="152"/>
      <c r="D481" s="152"/>
      <c r="E481" s="152"/>
      <c r="F481" s="152"/>
      <c r="G481" s="153"/>
      <c r="H481" s="153"/>
      <c r="I481" s="58"/>
      <c r="J481" s="58"/>
    </row>
    <row r="482" spans="1:10" ht="12.75">
      <c r="A482" s="133">
        <v>25</v>
      </c>
      <c r="B482" s="131" t="s">
        <v>561</v>
      </c>
      <c r="C482" s="131"/>
      <c r="D482" s="131"/>
      <c r="E482" s="131"/>
      <c r="F482" s="131"/>
      <c r="G482" s="134" t="s">
        <v>549</v>
      </c>
      <c r="H482" s="134" t="s">
        <v>550</v>
      </c>
      <c r="I482" s="55"/>
      <c r="J482" s="55"/>
    </row>
    <row r="483" spans="1:10" ht="12.75">
      <c r="A483" s="133"/>
      <c r="B483" s="131"/>
      <c r="C483" s="131"/>
      <c r="D483" s="131"/>
      <c r="E483" s="131"/>
      <c r="F483" s="131"/>
      <c r="G483" s="135" t="s">
        <v>244</v>
      </c>
      <c r="H483" s="135" t="s">
        <v>244</v>
      </c>
      <c r="I483" s="55"/>
      <c r="J483" s="55"/>
    </row>
    <row r="484" spans="1:10" ht="12.75">
      <c r="A484" s="133"/>
      <c r="B484" s="132"/>
      <c r="C484" s="132"/>
      <c r="D484" s="132"/>
      <c r="E484" s="132"/>
      <c r="F484" s="131"/>
      <c r="G484" s="201">
        <v>0</v>
      </c>
      <c r="H484" s="140"/>
      <c r="I484" s="55"/>
      <c r="J484" s="55"/>
    </row>
    <row r="485" spans="1:10" ht="13.5" thickBot="1">
      <c r="A485" s="133"/>
      <c r="B485" s="131"/>
      <c r="C485" s="131"/>
      <c r="D485" s="131"/>
      <c r="E485" s="131"/>
      <c r="F485" s="131"/>
      <c r="G485" s="202"/>
      <c r="H485" s="202"/>
      <c r="I485" s="55"/>
      <c r="J485" s="55"/>
    </row>
    <row r="486" spans="1:10" ht="14.25" thickBot="1" thickTop="1">
      <c r="A486" s="192"/>
      <c r="B486" s="131" t="s">
        <v>272</v>
      </c>
      <c r="C486" s="131"/>
      <c r="D486" s="131"/>
      <c r="E486" s="131"/>
      <c r="F486" s="131"/>
      <c r="G486" s="141"/>
      <c r="H486" s="141">
        <f>SUM(H484:H485)</f>
        <v>0</v>
      </c>
      <c r="I486" s="55"/>
      <c r="J486" s="55"/>
    </row>
    <row r="487" spans="1:10" ht="13.5" thickTop="1">
      <c r="A487" s="192"/>
      <c r="B487" s="131"/>
      <c r="C487" s="131"/>
      <c r="D487" s="131"/>
      <c r="E487" s="131"/>
      <c r="F487" s="131"/>
      <c r="G487" s="146"/>
      <c r="H487" s="146"/>
      <c r="I487" s="55"/>
      <c r="J487" s="55"/>
    </row>
    <row r="488" spans="1:10" ht="12.75">
      <c r="A488" s="133">
        <v>26</v>
      </c>
      <c r="B488" s="131" t="s">
        <v>562</v>
      </c>
      <c r="C488" s="131"/>
      <c r="D488" s="131"/>
      <c r="E488" s="131"/>
      <c r="F488" s="131"/>
      <c r="G488" s="134" t="s">
        <v>549</v>
      </c>
      <c r="H488" s="134" t="s">
        <v>550</v>
      </c>
      <c r="I488" s="55"/>
      <c r="J488" s="55"/>
    </row>
    <row r="489" spans="1:10" ht="12.75">
      <c r="A489" s="133"/>
      <c r="B489" s="131"/>
      <c r="C489" s="131"/>
      <c r="D489" s="131"/>
      <c r="E489" s="131"/>
      <c r="F489" s="131"/>
      <c r="G489" s="135" t="s">
        <v>244</v>
      </c>
      <c r="H489" s="135" t="s">
        <v>244</v>
      </c>
      <c r="I489" s="55"/>
      <c r="J489" s="55"/>
    </row>
    <row r="490" spans="1:10" ht="12.75">
      <c r="A490" s="133"/>
      <c r="B490" s="132" t="s">
        <v>563</v>
      </c>
      <c r="C490" s="132"/>
      <c r="D490" s="132"/>
      <c r="E490" s="132"/>
      <c r="F490" s="132"/>
      <c r="G490" s="140">
        <v>2615880265</v>
      </c>
      <c r="H490" s="140">
        <v>2886195906</v>
      </c>
      <c r="I490" s="58"/>
      <c r="J490" s="58"/>
    </row>
    <row r="491" spans="1:10" ht="12.75">
      <c r="A491" s="133"/>
      <c r="B491" s="132"/>
      <c r="C491" s="132"/>
      <c r="D491" s="132"/>
      <c r="E491" s="132"/>
      <c r="F491" s="132"/>
      <c r="G491" s="140"/>
      <c r="H491" s="140"/>
      <c r="I491" s="58"/>
      <c r="J491" s="58"/>
    </row>
    <row r="492" spans="1:10" ht="13.5" thickBot="1">
      <c r="A492" s="133"/>
      <c r="B492" s="131" t="s">
        <v>272</v>
      </c>
      <c r="C492" s="131"/>
      <c r="D492" s="131"/>
      <c r="E492" s="131"/>
      <c r="F492" s="131"/>
      <c r="G492" s="141">
        <f>SUM(G490:G491)</f>
        <v>2615880265</v>
      </c>
      <c r="H492" s="141">
        <f>SUM(H490:H491)</f>
        <v>2886195906</v>
      </c>
      <c r="I492" s="55"/>
      <c r="J492" s="55"/>
    </row>
    <row r="493" spans="1:10" ht="13.5" thickTop="1">
      <c r="A493" s="133"/>
      <c r="B493" s="131"/>
      <c r="C493" s="131"/>
      <c r="D493" s="131"/>
      <c r="E493" s="131"/>
      <c r="F493" s="131"/>
      <c r="G493" s="146"/>
      <c r="H493" s="146"/>
      <c r="I493" s="55"/>
      <c r="J493" s="55"/>
    </row>
    <row r="494" spans="1:10" ht="12.75">
      <c r="A494" s="133">
        <v>27</v>
      </c>
      <c r="B494" s="131" t="s">
        <v>564</v>
      </c>
      <c r="C494" s="131"/>
      <c r="D494" s="131"/>
      <c r="E494" s="131"/>
      <c r="F494" s="131"/>
      <c r="G494" s="134" t="s">
        <v>549</v>
      </c>
      <c r="H494" s="134" t="s">
        <v>550</v>
      </c>
      <c r="I494" s="55"/>
      <c r="J494" s="55"/>
    </row>
    <row r="495" spans="1:10" ht="12.75">
      <c r="A495" s="133"/>
      <c r="B495" s="131"/>
      <c r="C495" s="131"/>
      <c r="D495" s="131"/>
      <c r="E495" s="131"/>
      <c r="F495" s="131"/>
      <c r="G495" s="135" t="s">
        <v>244</v>
      </c>
      <c r="H495" s="135" t="s">
        <v>244</v>
      </c>
      <c r="I495" s="55"/>
      <c r="J495" s="55"/>
    </row>
    <row r="496" spans="1:10" ht="12.75">
      <c r="A496" s="133"/>
      <c r="B496" s="132"/>
      <c r="C496" s="132"/>
      <c r="D496" s="132"/>
      <c r="E496" s="132"/>
      <c r="F496" s="131"/>
      <c r="G496" s="140"/>
      <c r="H496" s="140"/>
      <c r="I496" s="55"/>
      <c r="J496" s="55"/>
    </row>
    <row r="497" spans="1:10" ht="13.5" thickBot="1">
      <c r="A497" s="203"/>
      <c r="B497" s="131" t="s">
        <v>272</v>
      </c>
      <c r="C497" s="131"/>
      <c r="D497" s="131"/>
      <c r="E497" s="131"/>
      <c r="F497" s="131"/>
      <c r="G497" s="141">
        <f>SUM(G493)</f>
        <v>0</v>
      </c>
      <c r="H497" s="141">
        <f>SUM(H496)</f>
        <v>0</v>
      </c>
      <c r="I497" s="58"/>
      <c r="J497" s="58"/>
    </row>
    <row r="498" spans="1:10" ht="13.5" thickTop="1">
      <c r="A498" s="203"/>
      <c r="B498" s="131"/>
      <c r="C498" s="131"/>
      <c r="D498" s="131"/>
      <c r="E498" s="131"/>
      <c r="F498" s="131"/>
      <c r="G498" s="146"/>
      <c r="H498" s="146"/>
      <c r="I498" s="58"/>
      <c r="J498" s="58"/>
    </row>
    <row r="499" spans="1:10" ht="12.75">
      <c r="A499" s="133">
        <v>28</v>
      </c>
      <c r="B499" s="131" t="s">
        <v>565</v>
      </c>
      <c r="C499" s="131"/>
      <c r="D499" s="131"/>
      <c r="E499" s="131"/>
      <c r="F499" s="139"/>
      <c r="G499" s="134" t="s">
        <v>549</v>
      </c>
      <c r="H499" s="134" t="s">
        <v>550</v>
      </c>
      <c r="I499" s="58"/>
      <c r="J499" s="58"/>
    </row>
    <row r="500" spans="1:10" ht="12.75">
      <c r="A500" s="203"/>
      <c r="B500" s="131"/>
      <c r="C500" s="131"/>
      <c r="D500" s="131"/>
      <c r="E500" s="131"/>
      <c r="F500" s="139"/>
      <c r="G500" s="135" t="s">
        <v>244</v>
      </c>
      <c r="H500" s="135" t="s">
        <v>244</v>
      </c>
      <c r="I500" s="58"/>
      <c r="J500" s="58"/>
    </row>
    <row r="501" spans="1:10" ht="12.75">
      <c r="A501" s="203"/>
      <c r="B501" s="132" t="s">
        <v>566</v>
      </c>
      <c r="C501" s="132"/>
      <c r="D501" s="132"/>
      <c r="E501" s="132"/>
      <c r="F501" s="138"/>
      <c r="G501" s="168">
        <v>20090909</v>
      </c>
      <c r="H501" s="168">
        <v>85902727</v>
      </c>
      <c r="I501" s="58"/>
      <c r="J501" s="58"/>
    </row>
    <row r="502" spans="1:10" ht="12.75">
      <c r="A502" s="203"/>
      <c r="B502" s="132" t="s">
        <v>567</v>
      </c>
      <c r="C502" s="132"/>
      <c r="D502" s="132"/>
      <c r="E502" s="132"/>
      <c r="F502" s="138"/>
      <c r="G502" s="169">
        <v>40843818</v>
      </c>
      <c r="H502" s="169">
        <v>8813265</v>
      </c>
      <c r="I502" s="58"/>
      <c r="J502" s="58"/>
    </row>
    <row r="503" spans="1:10" ht="12.75">
      <c r="A503" s="203"/>
      <c r="B503" s="132" t="s">
        <v>568</v>
      </c>
      <c r="C503" s="132"/>
      <c r="D503" s="132"/>
      <c r="E503" s="132"/>
      <c r="F503" s="138"/>
      <c r="G503" s="169">
        <v>4643636</v>
      </c>
      <c r="H503" s="169">
        <v>0</v>
      </c>
      <c r="I503" s="58"/>
      <c r="J503" s="58"/>
    </row>
    <row r="504" spans="1:10" ht="12.75">
      <c r="A504" s="203"/>
      <c r="B504" s="132" t="s">
        <v>569</v>
      </c>
      <c r="C504" s="132"/>
      <c r="D504" s="132"/>
      <c r="E504" s="132"/>
      <c r="F504" s="138"/>
      <c r="G504" s="169">
        <v>742</v>
      </c>
      <c r="H504" s="169">
        <v>671</v>
      </c>
      <c r="I504" s="58"/>
      <c r="J504" s="58"/>
    </row>
    <row r="505" spans="1:10" ht="13.5" thickBot="1">
      <c r="A505" s="203"/>
      <c r="B505" s="131" t="s">
        <v>272</v>
      </c>
      <c r="C505" s="131"/>
      <c r="D505" s="131"/>
      <c r="E505" s="131"/>
      <c r="F505" s="139"/>
      <c r="G505" s="204">
        <f>SUM(G501:G504)</f>
        <v>65579105</v>
      </c>
      <c r="H505" s="204">
        <f>SUM(H501:H504)</f>
        <v>94716663</v>
      </c>
      <c r="I505" s="58"/>
      <c r="J505" s="58"/>
    </row>
    <row r="506" spans="1:10" ht="13.5" thickTop="1">
      <c r="A506" s="203"/>
      <c r="B506" s="131"/>
      <c r="C506" s="131"/>
      <c r="D506" s="131"/>
      <c r="E506" s="131"/>
      <c r="F506" s="131"/>
      <c r="G506" s="146"/>
      <c r="H506" s="146"/>
      <c r="I506" s="58"/>
      <c r="J506" s="58"/>
    </row>
    <row r="507" spans="1:10" ht="12.75">
      <c r="A507" s="61" t="s">
        <v>570</v>
      </c>
      <c r="B507" s="131" t="s">
        <v>571</v>
      </c>
      <c r="C507" s="132"/>
      <c r="D507" s="132"/>
      <c r="E507" s="132"/>
      <c r="F507" s="132"/>
      <c r="G507" s="146"/>
      <c r="H507" s="146"/>
      <c r="I507" s="58"/>
      <c r="J507" s="58"/>
    </row>
    <row r="508" spans="1:10" ht="12.75">
      <c r="A508" s="203"/>
      <c r="B508" s="131" t="s">
        <v>572</v>
      </c>
      <c r="C508" s="132"/>
      <c r="D508" s="132"/>
      <c r="E508" s="132"/>
      <c r="F508" s="132"/>
      <c r="G508" s="132"/>
      <c r="H508" s="132"/>
      <c r="I508" s="58"/>
      <c r="J508" s="58"/>
    </row>
    <row r="509" spans="1:10" ht="12.75">
      <c r="A509" s="133"/>
      <c r="B509" s="149" t="s">
        <v>573</v>
      </c>
      <c r="C509" s="131"/>
      <c r="D509" s="131"/>
      <c r="E509" s="131"/>
      <c r="F509" s="97" t="s">
        <v>574</v>
      </c>
      <c r="G509" s="134" t="s">
        <v>549</v>
      </c>
      <c r="H509" s="134" t="s">
        <v>550</v>
      </c>
      <c r="I509" s="55"/>
      <c r="J509" s="55"/>
    </row>
    <row r="510" spans="1:10" ht="12.75">
      <c r="A510" s="61"/>
      <c r="B510" s="131"/>
      <c r="C510" s="131"/>
      <c r="D510" s="131"/>
      <c r="E510" s="131"/>
      <c r="F510" s="184" t="s">
        <v>575</v>
      </c>
      <c r="G510" s="135" t="s">
        <v>244</v>
      </c>
      <c r="H510" s="135" t="s">
        <v>244</v>
      </c>
      <c r="I510" s="55"/>
      <c r="J510" s="55"/>
    </row>
    <row r="511" spans="1:10" ht="12.75">
      <c r="A511" s="61"/>
      <c r="B511" s="131" t="s">
        <v>576</v>
      </c>
      <c r="C511" s="132"/>
      <c r="D511" s="132"/>
      <c r="E511" s="132"/>
      <c r="F511" s="132"/>
      <c r="G511" s="146"/>
      <c r="H511" s="146"/>
      <c r="I511" s="58"/>
      <c r="J511" s="58"/>
    </row>
    <row r="512" spans="1:10" ht="12.75">
      <c r="A512" s="61"/>
      <c r="B512" s="155" t="s">
        <v>539</v>
      </c>
      <c r="C512" s="132"/>
      <c r="D512" s="132"/>
      <c r="E512" s="132"/>
      <c r="F512" s="140" t="s">
        <v>577</v>
      </c>
      <c r="G512" s="140">
        <v>0</v>
      </c>
      <c r="H512" s="140"/>
      <c r="I512" s="58"/>
      <c r="J512" s="58"/>
    </row>
    <row r="513" spans="1:10" ht="12.75">
      <c r="A513" s="61"/>
      <c r="B513" s="132"/>
      <c r="C513" s="132"/>
      <c r="D513" s="132"/>
      <c r="E513" s="132"/>
      <c r="F513" s="132"/>
      <c r="G513" s="140"/>
      <c r="H513" s="146"/>
      <c r="I513" s="58"/>
      <c r="J513" s="58"/>
    </row>
    <row r="514" spans="1:10" ht="12.75">
      <c r="A514" s="170"/>
      <c r="B514" s="131" t="s">
        <v>578</v>
      </c>
      <c r="C514" s="132"/>
      <c r="D514" s="132"/>
      <c r="E514" s="132"/>
      <c r="F514" s="132"/>
      <c r="G514" s="146"/>
      <c r="H514" s="146"/>
      <c r="I514" s="58"/>
      <c r="J514" s="58"/>
    </row>
    <row r="515" spans="1:10" ht="12.75">
      <c r="A515" s="160"/>
      <c r="B515" s="155" t="s">
        <v>539</v>
      </c>
      <c r="C515" s="132"/>
      <c r="D515" s="132"/>
      <c r="E515" s="132"/>
      <c r="F515" s="140" t="s">
        <v>577</v>
      </c>
      <c r="G515" s="140">
        <v>62811200</v>
      </c>
      <c r="H515" s="140"/>
      <c r="I515" s="58"/>
      <c r="J515" s="58"/>
    </row>
    <row r="516" spans="1:10" ht="12.75">
      <c r="A516" s="160"/>
      <c r="B516" s="131" t="s">
        <v>579</v>
      </c>
      <c r="C516" s="132"/>
      <c r="D516" s="132"/>
      <c r="E516" s="132"/>
      <c r="F516" s="140"/>
      <c r="G516" s="146"/>
      <c r="H516" s="146"/>
      <c r="I516" s="58"/>
      <c r="J516" s="58"/>
    </row>
    <row r="517" spans="1:10" ht="12.75">
      <c r="A517" s="160"/>
      <c r="B517" s="155" t="s">
        <v>539</v>
      </c>
      <c r="C517" s="132"/>
      <c r="D517" s="132"/>
      <c r="E517" s="132"/>
      <c r="F517" s="140" t="s">
        <v>577</v>
      </c>
      <c r="G517" s="140">
        <v>0</v>
      </c>
      <c r="H517" s="140">
        <v>6522080000</v>
      </c>
      <c r="I517" s="58"/>
      <c r="J517" s="58"/>
    </row>
    <row r="518" spans="1:10" ht="12.75">
      <c r="A518" s="160"/>
      <c r="B518" s="131"/>
      <c r="C518" s="132"/>
      <c r="D518" s="132"/>
      <c r="E518" s="132"/>
      <c r="F518" s="132"/>
      <c r="G518" s="146"/>
      <c r="H518" s="146"/>
      <c r="I518" s="58"/>
      <c r="J518" s="58"/>
    </row>
    <row r="519" spans="1:10" ht="12.75">
      <c r="A519" s="180"/>
      <c r="B519" s="149" t="s">
        <v>580</v>
      </c>
      <c r="C519" s="131"/>
      <c r="D519" s="131"/>
      <c r="E519" s="131"/>
      <c r="F519" s="124" t="s">
        <v>574</v>
      </c>
      <c r="G519" s="134" t="s">
        <v>549</v>
      </c>
      <c r="H519" s="134" t="s">
        <v>550</v>
      </c>
      <c r="I519" s="55"/>
      <c r="J519" s="55"/>
    </row>
    <row r="520" spans="1:10" ht="12.75">
      <c r="A520" s="180"/>
      <c r="B520" s="131"/>
      <c r="C520" s="131"/>
      <c r="D520" s="131"/>
      <c r="E520" s="131"/>
      <c r="F520" s="205" t="s">
        <v>575</v>
      </c>
      <c r="G520" s="135" t="s">
        <v>244</v>
      </c>
      <c r="H520" s="135" t="s">
        <v>244</v>
      </c>
      <c r="I520" s="55"/>
      <c r="J520" s="55"/>
    </row>
    <row r="521" spans="1:10" ht="12.75">
      <c r="A521" s="180"/>
      <c r="B521" s="131"/>
      <c r="C521" s="132"/>
      <c r="D521" s="132"/>
      <c r="E521" s="132"/>
      <c r="F521" s="206"/>
      <c r="G521" s="143"/>
      <c r="H521" s="143"/>
      <c r="I521" s="58"/>
      <c r="J521" s="58"/>
    </row>
    <row r="522" spans="1:10" ht="12.75">
      <c r="A522" s="160"/>
      <c r="B522" s="131" t="s">
        <v>581</v>
      </c>
      <c r="C522" s="132"/>
      <c r="D522" s="132"/>
      <c r="E522" s="132"/>
      <c r="F522" s="206"/>
      <c r="G522" s="144"/>
      <c r="H522" s="144"/>
      <c r="I522" s="58"/>
      <c r="J522" s="58"/>
    </row>
    <row r="523" spans="1:10" ht="12.75">
      <c r="A523" s="160"/>
      <c r="B523" s="155" t="s">
        <v>539</v>
      </c>
      <c r="C523" s="207"/>
      <c r="D523" s="207"/>
      <c r="E523" s="207"/>
      <c r="F523" s="140" t="s">
        <v>577</v>
      </c>
      <c r="G523" s="140">
        <v>0</v>
      </c>
      <c r="H523" s="140">
        <v>0</v>
      </c>
      <c r="I523" s="58"/>
      <c r="J523" s="58"/>
    </row>
    <row r="524" spans="1:10" ht="12.75">
      <c r="A524" s="160"/>
      <c r="B524" s="155"/>
      <c r="C524" s="207"/>
      <c r="D524" s="207"/>
      <c r="E524" s="207"/>
      <c r="F524" s="140"/>
      <c r="G524" s="140"/>
      <c r="H524" s="85"/>
      <c r="I524" s="58"/>
      <c r="J524" s="58"/>
    </row>
    <row r="525" spans="1:10" ht="13.5" thickBot="1">
      <c r="A525" s="160"/>
      <c r="B525" s="131" t="s">
        <v>272</v>
      </c>
      <c r="C525" s="207"/>
      <c r="D525" s="207"/>
      <c r="E525" s="207"/>
      <c r="F525" s="140"/>
      <c r="G525" s="141">
        <v>0</v>
      </c>
      <c r="H525" s="141">
        <f>SUM(H523:H524)</f>
        <v>0</v>
      </c>
      <c r="I525" s="58"/>
      <c r="J525" s="58"/>
    </row>
    <row r="526" spans="1:10" ht="13.5" thickTop="1">
      <c r="A526" s="160"/>
      <c r="B526" s="151"/>
      <c r="C526" s="152"/>
      <c r="D526" s="152"/>
      <c r="E526" s="152"/>
      <c r="F526" s="131" t="s">
        <v>272</v>
      </c>
      <c r="G526" s="153"/>
      <c r="H526" s="153"/>
      <c r="I526" s="58"/>
      <c r="J526" s="58"/>
    </row>
    <row r="527" spans="1:10" ht="12.75">
      <c r="A527" s="160"/>
      <c r="B527" s="151"/>
      <c r="C527" s="152"/>
      <c r="D527" s="152"/>
      <c r="E527" s="152"/>
      <c r="F527" s="131"/>
      <c r="G527" s="153"/>
      <c r="H527" s="153"/>
      <c r="I527" s="58"/>
      <c r="J527" s="58"/>
    </row>
    <row r="528" spans="1:10" ht="12.75">
      <c r="A528" s="160">
        <v>29</v>
      </c>
      <c r="B528" s="131" t="s">
        <v>582</v>
      </c>
      <c r="C528" s="131"/>
      <c r="D528" s="131"/>
      <c r="E528" s="131"/>
      <c r="F528" s="131"/>
      <c r="G528" s="187" t="s">
        <v>243</v>
      </c>
      <c r="H528" s="186">
        <v>40909</v>
      </c>
      <c r="I528" s="55"/>
      <c r="J528" s="55"/>
    </row>
    <row r="529" spans="1:10" ht="12.75">
      <c r="A529" s="160"/>
      <c r="B529" s="131"/>
      <c r="C529" s="131"/>
      <c r="D529" s="131"/>
      <c r="E529" s="131"/>
      <c r="F529" s="131"/>
      <c r="G529" s="135" t="s">
        <v>244</v>
      </c>
      <c r="H529" s="135" t="s">
        <v>244</v>
      </c>
      <c r="I529" s="55"/>
      <c r="J529" s="55"/>
    </row>
    <row r="530" spans="1:10" ht="12.75">
      <c r="A530" s="160"/>
      <c r="B530" s="131" t="s">
        <v>583</v>
      </c>
      <c r="C530" s="131"/>
      <c r="D530" s="131"/>
      <c r="E530" s="132"/>
      <c r="F530" s="132"/>
      <c r="G530" s="143"/>
      <c r="H530" s="143"/>
      <c r="I530" s="55"/>
      <c r="J530" s="55"/>
    </row>
    <row r="531" spans="1:10" ht="12.75">
      <c r="A531" s="160"/>
      <c r="B531" s="132" t="s">
        <v>584</v>
      </c>
      <c r="C531" s="132"/>
      <c r="D531" s="132"/>
      <c r="E531" s="132"/>
      <c r="F531" s="132"/>
      <c r="G531" s="208">
        <v>44308579</v>
      </c>
      <c r="H531" s="208">
        <v>28890330</v>
      </c>
      <c r="I531" s="55"/>
      <c r="J531" s="55"/>
    </row>
    <row r="532" spans="1:10" ht="12.75">
      <c r="A532" s="160"/>
      <c r="B532" s="132" t="s">
        <v>585</v>
      </c>
      <c r="C532" s="131"/>
      <c r="D532" s="131"/>
      <c r="E532" s="132"/>
      <c r="F532" s="132"/>
      <c r="G532" s="208"/>
      <c r="H532" s="143"/>
      <c r="I532" s="55"/>
      <c r="J532" s="55"/>
    </row>
    <row r="533" spans="1:10" ht="13.5" thickBot="1">
      <c r="A533" s="133"/>
      <c r="B533" s="131" t="s">
        <v>272</v>
      </c>
      <c r="C533" s="131"/>
      <c r="D533" s="131"/>
      <c r="E533" s="139"/>
      <c r="F533" s="139"/>
      <c r="G533" s="204">
        <f>SUM(G531:G532)</f>
        <v>44308579</v>
      </c>
      <c r="H533" s="204">
        <f>SUM(H531:H532)</f>
        <v>28890330</v>
      </c>
      <c r="I533" s="55"/>
      <c r="J533" s="55"/>
    </row>
    <row r="534" spans="1:10" ht="13.5" thickTop="1">
      <c r="A534" s="133"/>
      <c r="B534" s="131"/>
      <c r="C534" s="132"/>
      <c r="D534" s="132"/>
      <c r="E534" s="138"/>
      <c r="F534" s="138"/>
      <c r="G534" s="209"/>
      <c r="H534" s="209"/>
      <c r="I534" s="55"/>
      <c r="J534" s="55"/>
    </row>
    <row r="535" spans="1:10" ht="12.75">
      <c r="A535" s="133">
        <v>30</v>
      </c>
      <c r="B535" s="147" t="s">
        <v>586</v>
      </c>
      <c r="C535" s="147"/>
      <c r="D535" s="147"/>
      <c r="E535" s="147"/>
      <c r="F535" s="147"/>
      <c r="G535" s="187" t="s">
        <v>243</v>
      </c>
      <c r="H535" s="186">
        <v>40909</v>
      </c>
      <c r="I535" s="58"/>
      <c r="J535" s="58"/>
    </row>
    <row r="536" spans="1:10" ht="12.75">
      <c r="A536" s="133"/>
      <c r="B536" s="147"/>
      <c r="C536" s="147"/>
      <c r="D536" s="147"/>
      <c r="E536" s="147"/>
      <c r="F536" s="147"/>
      <c r="G536" s="135" t="s">
        <v>244</v>
      </c>
      <c r="H536" s="135" t="s">
        <v>244</v>
      </c>
      <c r="I536" s="55"/>
      <c r="J536" s="55"/>
    </row>
    <row r="537" spans="1:10" ht="12.75">
      <c r="A537" s="133"/>
      <c r="B537" s="147"/>
      <c r="C537" s="147"/>
      <c r="D537" s="147"/>
      <c r="E537" s="147"/>
      <c r="F537" s="147"/>
      <c r="G537" s="210"/>
      <c r="H537" s="175"/>
      <c r="I537" s="55"/>
      <c r="J537" s="55"/>
    </row>
    <row r="538" spans="1:10" ht="12.75">
      <c r="A538" s="61"/>
      <c r="B538" s="155" t="s">
        <v>587</v>
      </c>
      <c r="C538" s="155"/>
      <c r="D538" s="155"/>
      <c r="E538" s="155"/>
      <c r="F538" s="155"/>
      <c r="G538" s="208">
        <v>501620000</v>
      </c>
      <c r="H538" s="208">
        <v>240620000</v>
      </c>
      <c r="I538" s="55"/>
      <c r="J538" s="55"/>
    </row>
    <row r="539" spans="1:10" ht="12.75">
      <c r="A539" s="61"/>
      <c r="B539" s="155" t="s">
        <v>588</v>
      </c>
      <c r="C539" s="155"/>
      <c r="D539" s="155"/>
      <c r="E539" s="155"/>
      <c r="F539" s="155"/>
      <c r="G539" s="211">
        <v>26000000</v>
      </c>
      <c r="H539" s="208"/>
      <c r="I539" s="55"/>
      <c r="J539" s="55"/>
    </row>
    <row r="540" spans="1:10" ht="12.75">
      <c r="A540" s="172"/>
      <c r="B540" s="155" t="s">
        <v>520</v>
      </c>
      <c r="C540" s="155"/>
      <c r="D540" s="155"/>
      <c r="E540" s="155"/>
      <c r="F540" s="155"/>
      <c r="G540" s="211"/>
      <c r="H540" s="211">
        <v>57737000</v>
      </c>
      <c r="I540" s="58"/>
      <c r="J540" s="58"/>
    </row>
    <row r="541" spans="1:10" ht="12.75">
      <c r="A541" s="172"/>
      <c r="B541" s="155" t="s">
        <v>589</v>
      </c>
      <c r="C541" s="155"/>
      <c r="D541" s="155"/>
      <c r="E541" s="155"/>
      <c r="F541" s="155"/>
      <c r="G541" s="211"/>
      <c r="H541" s="211">
        <v>21000000</v>
      </c>
      <c r="I541" s="58"/>
      <c r="J541" s="58"/>
    </row>
    <row r="542" spans="1:10" ht="12.75">
      <c r="A542" s="172"/>
      <c r="B542" s="155" t="s">
        <v>590</v>
      </c>
      <c r="C542" s="155"/>
      <c r="D542" s="155"/>
      <c r="E542" s="155"/>
      <c r="F542" s="155"/>
      <c r="G542" s="211"/>
      <c r="H542" s="211">
        <v>6950000</v>
      </c>
      <c r="I542" s="58"/>
      <c r="J542" s="58"/>
    </row>
    <row r="543" spans="1:10" ht="12.75">
      <c r="A543" s="172"/>
      <c r="B543" s="155" t="s">
        <v>591</v>
      </c>
      <c r="C543" s="155"/>
      <c r="D543" s="155"/>
      <c r="E543" s="155"/>
      <c r="F543" s="155"/>
      <c r="G543" s="211">
        <v>22500000</v>
      </c>
      <c r="H543" s="211"/>
      <c r="I543" s="58"/>
      <c r="J543" s="58"/>
    </row>
    <row r="544" spans="1:10" ht="12.75">
      <c r="A544" s="172"/>
      <c r="B544" s="155" t="s">
        <v>592</v>
      </c>
      <c r="C544" s="155"/>
      <c r="D544" s="155"/>
      <c r="E544" s="155"/>
      <c r="F544" s="155"/>
      <c r="G544" s="211">
        <v>2445000000</v>
      </c>
      <c r="H544" s="211"/>
      <c r="I544" s="58"/>
      <c r="J544" s="58"/>
    </row>
    <row r="545" spans="1:10" ht="12.75">
      <c r="A545" s="172"/>
      <c r="B545" s="155" t="s">
        <v>593</v>
      </c>
      <c r="C545" s="155"/>
      <c r="D545" s="155"/>
      <c r="E545" s="155"/>
      <c r="F545" s="155"/>
      <c r="G545" s="211">
        <v>171000000</v>
      </c>
      <c r="H545" s="211"/>
      <c r="I545" s="58"/>
      <c r="J545" s="58"/>
    </row>
    <row r="546" spans="1:10" ht="12.75">
      <c r="A546" s="172"/>
      <c r="B546" s="155" t="s">
        <v>594</v>
      </c>
      <c r="C546" s="155"/>
      <c r="D546" s="155"/>
      <c r="E546" s="155"/>
      <c r="F546" s="155"/>
      <c r="G546" s="211">
        <v>10604593016</v>
      </c>
      <c r="H546" s="211"/>
      <c r="I546" s="58"/>
      <c r="J546" s="58"/>
    </row>
    <row r="547" spans="1:10" ht="12.75">
      <c r="A547" s="172"/>
      <c r="B547" s="155" t="s">
        <v>595</v>
      </c>
      <c r="C547" s="155"/>
      <c r="D547" s="155"/>
      <c r="E547" s="155"/>
      <c r="F547" s="155"/>
      <c r="G547" s="211">
        <v>383723616</v>
      </c>
      <c r="H547" s="211"/>
      <c r="I547" s="58"/>
      <c r="J547" s="58"/>
    </row>
    <row r="548" spans="1:10" ht="12.75">
      <c r="A548" s="172"/>
      <c r="B548" s="155" t="s">
        <v>596</v>
      </c>
      <c r="C548" s="155"/>
      <c r="D548" s="155"/>
      <c r="E548" s="155"/>
      <c r="F548" s="155"/>
      <c r="G548" s="211">
        <v>71483000</v>
      </c>
      <c r="H548" s="211"/>
      <c r="I548" s="58"/>
      <c r="J548" s="58"/>
    </row>
    <row r="549" spans="1:10" ht="12.75">
      <c r="A549" s="172"/>
      <c r="B549" s="155" t="s">
        <v>597</v>
      </c>
      <c r="C549" s="155"/>
      <c r="D549" s="155"/>
      <c r="E549" s="155"/>
      <c r="F549" s="155"/>
      <c r="G549" s="211"/>
      <c r="H549" s="211">
        <v>67500000</v>
      </c>
      <c r="I549" s="58"/>
      <c r="J549" s="58"/>
    </row>
    <row r="550" spans="1:10" ht="12.75">
      <c r="A550" s="172"/>
      <c r="B550" s="155"/>
      <c r="C550" s="155"/>
      <c r="D550" s="155"/>
      <c r="E550" s="155"/>
      <c r="F550" s="155"/>
      <c r="G550" s="211"/>
      <c r="H550" s="211"/>
      <c r="I550" s="58"/>
      <c r="J550" s="58"/>
    </row>
    <row r="551" spans="1:10" ht="13.5" thickBot="1">
      <c r="A551" s="170"/>
      <c r="B551" s="131" t="s">
        <v>272</v>
      </c>
      <c r="C551" s="131"/>
      <c r="D551" s="131"/>
      <c r="E551" s="139"/>
      <c r="F551" s="139"/>
      <c r="G551" s="204">
        <f>SUM(G538:G550)</f>
        <v>14225919632</v>
      </c>
      <c r="H551" s="204">
        <f>SUM(H538:H550)</f>
        <v>393807000</v>
      </c>
      <c r="I551" s="58"/>
      <c r="J551" s="58"/>
    </row>
    <row r="552" spans="1:10" ht="13.5" thickTop="1">
      <c r="A552" s="160"/>
      <c r="B552" s="131"/>
      <c r="C552" s="131"/>
      <c r="D552" s="131"/>
      <c r="E552" s="139"/>
      <c r="F552" s="139"/>
      <c r="G552" s="209"/>
      <c r="H552" s="209"/>
      <c r="I552" s="55"/>
      <c r="J552" s="55"/>
    </row>
    <row r="553" spans="1:10" ht="12.75">
      <c r="A553" s="160">
        <v>31</v>
      </c>
      <c r="B553" s="131" t="s">
        <v>598</v>
      </c>
      <c r="C553" s="131"/>
      <c r="D553" s="131"/>
      <c r="E553" s="131"/>
      <c r="F553" s="131"/>
      <c r="G553" s="187" t="s">
        <v>243</v>
      </c>
      <c r="H553" s="186">
        <v>40909</v>
      </c>
      <c r="I553" s="55"/>
      <c r="J553" s="55"/>
    </row>
    <row r="554" spans="1:10" ht="12.75">
      <c r="A554" s="180"/>
      <c r="B554" s="131"/>
      <c r="C554" s="131"/>
      <c r="D554" s="131"/>
      <c r="E554" s="131"/>
      <c r="F554" s="131"/>
      <c r="G554" s="135" t="s">
        <v>244</v>
      </c>
      <c r="H554" s="135" t="s">
        <v>244</v>
      </c>
      <c r="I554" s="55"/>
      <c r="J554" s="55"/>
    </row>
    <row r="555" spans="1:10" ht="12.75">
      <c r="A555" s="180"/>
      <c r="B555" s="132" t="s">
        <v>599</v>
      </c>
      <c r="C555" s="132"/>
      <c r="D555" s="132"/>
      <c r="E555" s="132"/>
      <c r="F555" s="131"/>
      <c r="G555" s="211">
        <v>7368530814</v>
      </c>
      <c r="H555" s="143"/>
      <c r="I555" s="55"/>
      <c r="J555" s="55"/>
    </row>
    <row r="556" spans="1:10" ht="13.5" thickBot="1">
      <c r="A556" s="160"/>
      <c r="B556" s="131" t="s">
        <v>272</v>
      </c>
      <c r="C556" s="131"/>
      <c r="D556" s="131"/>
      <c r="E556" s="139"/>
      <c r="F556" s="139"/>
      <c r="G556" s="204"/>
      <c r="H556" s="204"/>
      <c r="I556" s="55"/>
      <c r="J556" s="55"/>
    </row>
    <row r="557" spans="1:10" ht="13.5" thickTop="1">
      <c r="A557" s="160"/>
      <c r="B557" s="155"/>
      <c r="C557" s="155"/>
      <c r="D557" s="155"/>
      <c r="E557" s="155"/>
      <c r="F557" s="212"/>
      <c r="G557" s="155"/>
      <c r="H557" s="146"/>
      <c r="I557" s="55"/>
      <c r="J557" s="55"/>
    </row>
    <row r="558" spans="1:10" ht="12.75">
      <c r="A558" s="160">
        <v>32</v>
      </c>
      <c r="B558" s="131" t="s">
        <v>600</v>
      </c>
      <c r="C558" s="131"/>
      <c r="D558" s="131"/>
      <c r="E558" s="131"/>
      <c r="F558" s="131"/>
      <c r="G558" s="187" t="s">
        <v>243</v>
      </c>
      <c r="H558" s="186">
        <v>40909</v>
      </c>
      <c r="I558" s="58"/>
      <c r="J558" s="58"/>
    </row>
    <row r="559" spans="1:10" ht="12.75">
      <c r="A559" s="160"/>
      <c r="B559" s="131"/>
      <c r="C559" s="131"/>
      <c r="D559" s="131"/>
      <c r="E559" s="131"/>
      <c r="F559" s="131"/>
      <c r="G559" s="135" t="s">
        <v>244</v>
      </c>
      <c r="H559" s="135" t="s">
        <v>244</v>
      </c>
      <c r="I559" s="55"/>
      <c r="J559" s="55"/>
    </row>
    <row r="560" spans="1:10" ht="12.75">
      <c r="A560" s="160"/>
      <c r="B560" s="149" t="s">
        <v>601</v>
      </c>
      <c r="C560" s="131"/>
      <c r="D560" s="131"/>
      <c r="E560" s="131"/>
      <c r="F560" s="131"/>
      <c r="G560" s="134"/>
      <c r="H560" s="143"/>
      <c r="I560" s="55"/>
      <c r="J560" s="55"/>
    </row>
    <row r="561" spans="1:10" ht="12.75">
      <c r="A561" s="172"/>
      <c r="B561" s="132" t="s">
        <v>602</v>
      </c>
      <c r="C561" s="132"/>
      <c r="D561" s="132"/>
      <c r="E561" s="132"/>
      <c r="F561" s="132"/>
      <c r="G561" s="82"/>
      <c r="H561" s="211">
        <v>24000000</v>
      </c>
      <c r="I561" s="55"/>
      <c r="J561" s="55"/>
    </row>
    <row r="562" spans="1:10" ht="12.75">
      <c r="A562" s="172"/>
      <c r="B562" s="132" t="s">
        <v>603</v>
      </c>
      <c r="C562" s="132"/>
      <c r="D562" s="132"/>
      <c r="E562" s="132"/>
      <c r="F562" s="132"/>
      <c r="G562" s="82"/>
      <c r="H562" s="82">
        <v>20000000</v>
      </c>
      <c r="I562" s="58"/>
      <c r="J562" s="58"/>
    </row>
    <row r="563" spans="1:10" ht="12.75">
      <c r="A563" s="172"/>
      <c r="B563" s="132" t="s">
        <v>604</v>
      </c>
      <c r="C563" s="132"/>
      <c r="D563" s="132"/>
      <c r="E563" s="132"/>
      <c r="F563" s="132"/>
      <c r="G563" s="82">
        <v>34601500</v>
      </c>
      <c r="H563" s="82">
        <v>4000000</v>
      </c>
      <c r="I563" s="58"/>
      <c r="J563" s="58"/>
    </row>
    <row r="564" spans="1:10" ht="12.75">
      <c r="A564" s="172"/>
      <c r="B564" s="132" t="s">
        <v>605</v>
      </c>
      <c r="C564" s="132"/>
      <c r="D564" s="132"/>
      <c r="E564" s="132"/>
      <c r="F564" s="132"/>
      <c r="G564" s="82">
        <v>15000000</v>
      </c>
      <c r="H564" s="82"/>
      <c r="I564" s="58"/>
      <c r="J564" s="58"/>
    </row>
    <row r="565" spans="1:10" ht="12.75">
      <c r="A565" s="172"/>
      <c r="B565" s="132" t="s">
        <v>606</v>
      </c>
      <c r="C565" s="132"/>
      <c r="D565" s="132"/>
      <c r="E565" s="132"/>
      <c r="F565" s="132"/>
      <c r="G565" s="82">
        <v>4000000</v>
      </c>
      <c r="H565" s="82"/>
      <c r="I565" s="58"/>
      <c r="J565" s="58"/>
    </row>
    <row r="566" spans="1:10" ht="12.75">
      <c r="A566" s="172"/>
      <c r="B566" s="132" t="s">
        <v>607</v>
      </c>
      <c r="C566" s="132"/>
      <c r="D566" s="132"/>
      <c r="E566" s="132"/>
      <c r="F566" s="132"/>
      <c r="G566" s="82">
        <v>1000000</v>
      </c>
      <c r="H566" s="82"/>
      <c r="I566" s="58"/>
      <c r="J566" s="58"/>
    </row>
    <row r="567" spans="1:10" ht="12.75">
      <c r="A567" s="172"/>
      <c r="B567" s="132" t="s">
        <v>608</v>
      </c>
      <c r="C567" s="132"/>
      <c r="D567" s="132"/>
      <c r="E567" s="132"/>
      <c r="F567" s="132"/>
      <c r="G567" s="82">
        <v>4000000</v>
      </c>
      <c r="H567" s="82"/>
      <c r="I567" s="58"/>
      <c r="J567" s="58"/>
    </row>
    <row r="568" spans="1:10" ht="12.75">
      <c r="A568" s="172"/>
      <c r="B568" s="132" t="s">
        <v>609</v>
      </c>
      <c r="C568" s="132"/>
      <c r="D568" s="132"/>
      <c r="E568" s="132"/>
      <c r="F568" s="132"/>
      <c r="G568" s="82">
        <v>4634500</v>
      </c>
      <c r="H568" s="82"/>
      <c r="I568" s="58"/>
      <c r="J568" s="58"/>
    </row>
    <row r="569" spans="1:10" ht="13.5" thickBot="1">
      <c r="A569" s="133"/>
      <c r="B569" s="131" t="s">
        <v>272</v>
      </c>
      <c r="C569" s="131"/>
      <c r="D569" s="131"/>
      <c r="E569" s="131"/>
      <c r="F569" s="131"/>
      <c r="G569" s="141">
        <f>SUM(G561:G568)</f>
        <v>63236000</v>
      </c>
      <c r="H569" s="141">
        <f>SUM(H561:H568)</f>
        <v>48000000</v>
      </c>
      <c r="I569" s="58"/>
      <c r="J569" s="58"/>
    </row>
    <row r="570" spans="1:10" ht="13.5" thickTop="1">
      <c r="A570" s="133"/>
      <c r="B570" s="131"/>
      <c r="C570" s="131"/>
      <c r="D570" s="131"/>
      <c r="E570" s="131"/>
      <c r="F570" s="131"/>
      <c r="G570" s="146"/>
      <c r="H570" s="146"/>
      <c r="I570" s="55"/>
      <c r="J570" s="55"/>
    </row>
    <row r="571" spans="1:10" ht="12.75">
      <c r="A571" s="133"/>
      <c r="B571" s="131" t="s">
        <v>610</v>
      </c>
      <c r="C571" s="131"/>
      <c r="D571" s="131"/>
      <c r="E571" s="131"/>
      <c r="F571" s="131"/>
      <c r="G571" s="187" t="s">
        <v>243</v>
      </c>
      <c r="H571" s="186">
        <v>40909</v>
      </c>
      <c r="I571" s="55"/>
      <c r="J571" s="55"/>
    </row>
    <row r="572" spans="1:10" ht="12.75">
      <c r="A572" s="133"/>
      <c r="B572" s="132"/>
      <c r="C572" s="132"/>
      <c r="D572" s="132"/>
      <c r="E572" s="132"/>
      <c r="F572" s="131"/>
      <c r="G572" s="135" t="s">
        <v>244</v>
      </c>
      <c r="H572" s="135" t="s">
        <v>244</v>
      </c>
      <c r="I572" s="55"/>
      <c r="J572" s="55"/>
    </row>
    <row r="573" spans="1:10" ht="12.75">
      <c r="A573" s="133"/>
      <c r="B573" s="132" t="s">
        <v>611</v>
      </c>
      <c r="C573" s="132"/>
      <c r="D573" s="132"/>
      <c r="E573" s="132"/>
      <c r="F573" s="131"/>
      <c r="G573" s="213">
        <v>99816865</v>
      </c>
      <c r="H573" s="143"/>
      <c r="I573" s="55"/>
      <c r="J573" s="55"/>
    </row>
    <row r="574" spans="1:10" ht="13.5" thickBot="1">
      <c r="A574" s="133"/>
      <c r="B574" s="131" t="s">
        <v>272</v>
      </c>
      <c r="C574" s="131"/>
      <c r="D574" s="131"/>
      <c r="E574" s="131"/>
      <c r="F574" s="131"/>
      <c r="G574" s="202"/>
      <c r="H574" s="202"/>
      <c r="I574" s="55"/>
      <c r="J574" s="55"/>
    </row>
    <row r="575" spans="1:10" ht="14.25" thickBot="1" thickTop="1">
      <c r="A575" s="133"/>
      <c r="B575" s="151"/>
      <c r="C575" s="152"/>
      <c r="D575" s="152"/>
      <c r="E575" s="152"/>
      <c r="F575" s="152"/>
      <c r="G575" s="141">
        <f>SUM(G573:G574)</f>
        <v>99816865</v>
      </c>
      <c r="H575" s="141"/>
      <c r="I575" s="55"/>
      <c r="J575" s="55"/>
    </row>
    <row r="576" spans="1:10" ht="13.5" thickTop="1">
      <c r="A576" s="133">
        <v>33</v>
      </c>
      <c r="B576" s="147" t="s">
        <v>612</v>
      </c>
      <c r="C576" s="147"/>
      <c r="D576" s="147"/>
      <c r="E576" s="147"/>
      <c r="F576" s="147"/>
      <c r="G576" s="187" t="s">
        <v>243</v>
      </c>
      <c r="H576" s="186">
        <v>40909</v>
      </c>
      <c r="I576" s="58"/>
      <c r="J576" s="58"/>
    </row>
    <row r="577" spans="1:10" ht="12.75">
      <c r="A577" s="133"/>
      <c r="B577" s="147"/>
      <c r="C577" s="147"/>
      <c r="D577" s="147"/>
      <c r="E577" s="147"/>
      <c r="F577" s="147"/>
      <c r="G577" s="135" t="s">
        <v>244</v>
      </c>
      <c r="H577" s="135" t="s">
        <v>244</v>
      </c>
      <c r="I577" s="55"/>
      <c r="J577" s="55"/>
    </row>
    <row r="578" spans="1:10" ht="12.75">
      <c r="A578" s="133"/>
      <c r="B578" s="155"/>
      <c r="C578" s="155"/>
      <c r="D578" s="155"/>
      <c r="E578" s="155"/>
      <c r="F578" s="155"/>
      <c r="G578" s="214"/>
      <c r="H578" s="214"/>
      <c r="I578" s="55"/>
      <c r="J578" s="55"/>
    </row>
    <row r="579" spans="1:10" ht="12.75">
      <c r="A579" s="133"/>
      <c r="B579" s="155" t="s">
        <v>613</v>
      </c>
      <c r="C579" s="215"/>
      <c r="D579" s="215"/>
      <c r="E579" s="215"/>
      <c r="F579" s="215"/>
      <c r="G579" s="213">
        <v>4000000</v>
      </c>
      <c r="H579" s="213"/>
      <c r="I579" s="58"/>
      <c r="J579" s="58"/>
    </row>
    <row r="580" spans="1:10" ht="12.75">
      <c r="A580" s="133"/>
      <c r="B580" s="155" t="s">
        <v>614</v>
      </c>
      <c r="C580" s="215"/>
      <c r="D580" s="215"/>
      <c r="E580" s="215"/>
      <c r="F580" s="215"/>
      <c r="G580" s="213">
        <v>5000000</v>
      </c>
      <c r="H580" s="213"/>
      <c r="I580" s="58"/>
      <c r="J580" s="58"/>
    </row>
    <row r="581" spans="1:10" ht="12.75">
      <c r="A581" s="133"/>
      <c r="B581" s="155" t="s">
        <v>615</v>
      </c>
      <c r="C581" s="215"/>
      <c r="D581" s="215"/>
      <c r="E581" s="215"/>
      <c r="F581" s="215"/>
      <c r="G581" s="213">
        <v>3000000</v>
      </c>
      <c r="H581" s="213"/>
      <c r="I581" s="58"/>
      <c r="J581" s="58"/>
    </row>
    <row r="582" spans="1:10" ht="12.75">
      <c r="A582" s="133"/>
      <c r="B582" s="155" t="s">
        <v>616</v>
      </c>
      <c r="C582" s="215"/>
      <c r="D582" s="215"/>
      <c r="E582" s="215"/>
      <c r="F582" s="215"/>
      <c r="G582" s="213">
        <v>16400000</v>
      </c>
      <c r="H582" s="213"/>
      <c r="I582" s="58"/>
      <c r="J582" s="58"/>
    </row>
    <row r="583" spans="1:10" ht="12.75">
      <c r="A583" s="133"/>
      <c r="B583" s="155" t="s">
        <v>617</v>
      </c>
      <c r="C583" s="215"/>
      <c r="D583" s="215"/>
      <c r="E583" s="215"/>
      <c r="F583" s="215"/>
      <c r="G583" s="213">
        <v>55000000</v>
      </c>
      <c r="H583" s="213"/>
      <c r="I583" s="58"/>
      <c r="J583" s="58"/>
    </row>
    <row r="584" spans="1:10" ht="12.75">
      <c r="A584" s="133"/>
      <c r="B584" s="155" t="s">
        <v>618</v>
      </c>
      <c r="C584" s="215"/>
      <c r="D584" s="215"/>
      <c r="E584" s="215"/>
      <c r="F584" s="215"/>
      <c r="G584" s="213">
        <v>36500000</v>
      </c>
      <c r="H584" s="213"/>
      <c r="I584" s="58"/>
      <c r="J584" s="58"/>
    </row>
    <row r="585" spans="1:10" ht="12.75">
      <c r="A585" s="133"/>
      <c r="B585" s="155" t="s">
        <v>619</v>
      </c>
      <c r="C585" s="215"/>
      <c r="D585" s="215"/>
      <c r="E585" s="215"/>
      <c r="F585" s="215"/>
      <c r="G585" s="213">
        <v>7150000</v>
      </c>
      <c r="H585" s="213"/>
      <c r="I585" s="58"/>
      <c r="J585" s="58"/>
    </row>
    <row r="586" spans="1:10" ht="12.75">
      <c r="A586" s="133"/>
      <c r="B586" s="155" t="s">
        <v>620</v>
      </c>
      <c r="C586" s="215"/>
      <c r="D586" s="215"/>
      <c r="E586" s="215"/>
      <c r="F586" s="215"/>
      <c r="G586" s="213">
        <v>43636363</v>
      </c>
      <c r="H586" s="213"/>
      <c r="I586" s="58"/>
      <c r="J586" s="58"/>
    </row>
    <row r="587" spans="1:10" ht="12.75">
      <c r="A587" s="133"/>
      <c r="B587" s="155" t="s">
        <v>621</v>
      </c>
      <c r="C587" s="215"/>
      <c r="D587" s="215"/>
      <c r="E587" s="215"/>
      <c r="F587" s="215"/>
      <c r="G587" s="213">
        <v>1118541</v>
      </c>
      <c r="H587" s="213"/>
      <c r="I587" s="58"/>
      <c r="J587" s="58"/>
    </row>
    <row r="588" spans="1:10" ht="12.75">
      <c r="A588" s="133"/>
      <c r="B588" s="155" t="s">
        <v>622</v>
      </c>
      <c r="C588" s="215"/>
      <c r="D588" s="215"/>
      <c r="E588" s="215"/>
      <c r="F588" s="215"/>
      <c r="G588" s="213">
        <v>55150685</v>
      </c>
      <c r="H588" s="213"/>
      <c r="I588" s="58"/>
      <c r="J588" s="58"/>
    </row>
    <row r="589" spans="1:10" ht="12.75">
      <c r="A589" s="133"/>
      <c r="B589" s="155" t="s">
        <v>623</v>
      </c>
      <c r="C589" s="215"/>
      <c r="D589" s="215"/>
      <c r="E589" s="215"/>
      <c r="F589" s="215"/>
      <c r="G589" s="213">
        <v>40000000</v>
      </c>
      <c r="H589" s="213"/>
      <c r="I589" s="58"/>
      <c r="J589" s="58"/>
    </row>
    <row r="590" spans="1:10" ht="12.75">
      <c r="A590" s="133"/>
      <c r="B590" s="155" t="s">
        <v>624</v>
      </c>
      <c r="C590" s="215"/>
      <c r="D590" s="215"/>
      <c r="E590" s="215"/>
      <c r="F590" s="215"/>
      <c r="G590" s="213">
        <v>2181818</v>
      </c>
      <c r="H590" s="213"/>
      <c r="I590" s="58"/>
      <c r="J590" s="58"/>
    </row>
    <row r="591" spans="1:10" ht="12.75">
      <c r="A591" s="133"/>
      <c r="B591" s="155" t="s">
        <v>625</v>
      </c>
      <c r="C591" s="215"/>
      <c r="D591" s="215"/>
      <c r="E591" s="215"/>
      <c r="F591" s="215"/>
      <c r="G591" s="213">
        <v>9315068</v>
      </c>
      <c r="H591" s="213">
        <v>1892901</v>
      </c>
      <c r="I591" s="58"/>
      <c r="J591" s="58"/>
    </row>
    <row r="592" spans="1:10" ht="12.75">
      <c r="A592" s="133"/>
      <c r="B592" s="155" t="s">
        <v>626</v>
      </c>
      <c r="C592" s="215"/>
      <c r="D592" s="215"/>
      <c r="E592" s="215"/>
      <c r="F592" s="215"/>
      <c r="G592" s="213">
        <v>12204234</v>
      </c>
      <c r="H592" s="213">
        <v>3038605</v>
      </c>
      <c r="I592" s="58"/>
      <c r="J592" s="58"/>
    </row>
    <row r="593" spans="1:10" ht="12.75">
      <c r="A593" s="133"/>
      <c r="B593" s="155" t="s">
        <v>627</v>
      </c>
      <c r="C593" s="215"/>
      <c r="D593" s="215"/>
      <c r="E593" s="215"/>
      <c r="F593" s="215"/>
      <c r="G593" s="213">
        <v>15018680</v>
      </c>
      <c r="H593" s="213">
        <v>1344956</v>
      </c>
      <c r="I593" s="58"/>
      <c r="J593" s="58"/>
    </row>
    <row r="594" spans="1:10" ht="12.75">
      <c r="A594" s="133"/>
      <c r="B594" s="155" t="s">
        <v>628</v>
      </c>
      <c r="C594" s="215"/>
      <c r="D594" s="215"/>
      <c r="E594" s="215"/>
      <c r="F594" s="215"/>
      <c r="G594" s="213">
        <v>64757161</v>
      </c>
      <c r="H594" s="213">
        <v>8405978</v>
      </c>
      <c r="I594" s="58"/>
      <c r="J594" s="58"/>
    </row>
    <row r="595" spans="1:10" ht="12.75">
      <c r="A595" s="133"/>
      <c r="B595" s="155" t="s">
        <v>629</v>
      </c>
      <c r="C595" s="215"/>
      <c r="D595" s="215"/>
      <c r="E595" s="215"/>
      <c r="F595" s="215"/>
      <c r="G595" s="213"/>
      <c r="H595" s="213">
        <v>9016189</v>
      </c>
      <c r="I595" s="58"/>
      <c r="J595" s="58"/>
    </row>
    <row r="596" spans="1:10" ht="12.75">
      <c r="A596" s="133"/>
      <c r="B596" s="155" t="s">
        <v>630</v>
      </c>
      <c r="C596" s="215"/>
      <c r="D596" s="215"/>
      <c r="E596" s="215"/>
      <c r="F596" s="215"/>
      <c r="G596" s="213">
        <v>9016189</v>
      </c>
      <c r="H596" s="213">
        <v>9016189</v>
      </c>
      <c r="I596" s="58"/>
      <c r="J596" s="58"/>
    </row>
    <row r="597" spans="1:10" ht="12.75">
      <c r="A597" s="133"/>
      <c r="B597" s="155" t="s">
        <v>631</v>
      </c>
      <c r="C597" s="215"/>
      <c r="D597" s="215"/>
      <c r="E597" s="215"/>
      <c r="F597" s="215"/>
      <c r="G597" s="213"/>
      <c r="H597" s="213">
        <v>22540473</v>
      </c>
      <c r="I597" s="58"/>
      <c r="J597" s="58"/>
    </row>
    <row r="598" spans="1:10" ht="12.75">
      <c r="A598" s="133"/>
      <c r="B598" s="155" t="s">
        <v>632</v>
      </c>
      <c r="C598" s="215"/>
      <c r="D598" s="215"/>
      <c r="E598" s="215"/>
      <c r="F598" s="215"/>
      <c r="G598" s="213">
        <v>38739726</v>
      </c>
      <c r="H598" s="213"/>
      <c r="I598" s="58"/>
      <c r="J598" s="58"/>
    </row>
    <row r="599" spans="1:10" ht="12.75">
      <c r="A599" s="133"/>
      <c r="B599" s="155" t="s">
        <v>633</v>
      </c>
      <c r="C599" s="215"/>
      <c r="D599" s="215"/>
      <c r="E599" s="215"/>
      <c r="F599" s="215"/>
      <c r="G599" s="213">
        <v>10975308</v>
      </c>
      <c r="H599" s="213"/>
      <c r="I599" s="58"/>
      <c r="J599" s="58"/>
    </row>
    <row r="600" spans="1:10" ht="13.5" thickBot="1">
      <c r="A600" s="133"/>
      <c r="B600" s="131" t="s">
        <v>272</v>
      </c>
      <c r="C600" s="147"/>
      <c r="D600" s="147"/>
      <c r="E600" s="147"/>
      <c r="F600" s="216"/>
      <c r="G600" s="217">
        <f>SUM(G579:G599)</f>
        <v>429163773</v>
      </c>
      <c r="H600" s="217">
        <f>SUM(H579:H599)</f>
        <v>55255291</v>
      </c>
      <c r="I600" s="58"/>
      <c r="J600" s="58"/>
    </row>
    <row r="601" spans="1:10" ht="13.5" thickTop="1">
      <c r="A601" s="133"/>
      <c r="B601" s="151"/>
      <c r="C601" s="152"/>
      <c r="D601" s="152"/>
      <c r="E601" s="152"/>
      <c r="F601" s="152"/>
      <c r="G601" s="218"/>
      <c r="H601" s="219"/>
      <c r="I601" s="55"/>
      <c r="J601" s="55"/>
    </row>
    <row r="602" spans="1:10" ht="12.75">
      <c r="A602" s="133">
        <v>34</v>
      </c>
      <c r="B602" s="147" t="s">
        <v>634</v>
      </c>
      <c r="C602" s="147"/>
      <c r="D602" s="147"/>
      <c r="E602" s="147"/>
      <c r="F602" s="147"/>
      <c r="G602" s="187" t="s">
        <v>243</v>
      </c>
      <c r="H602" s="186">
        <v>40909</v>
      </c>
      <c r="I602" s="58"/>
      <c r="J602" s="58"/>
    </row>
    <row r="603" spans="1:10" ht="12.75">
      <c r="A603" s="133"/>
      <c r="B603" s="147"/>
      <c r="C603" s="147"/>
      <c r="D603" s="147"/>
      <c r="E603" s="147"/>
      <c r="F603" s="147"/>
      <c r="G603" s="135" t="s">
        <v>244</v>
      </c>
      <c r="H603" s="135" t="s">
        <v>244</v>
      </c>
      <c r="I603" s="55"/>
      <c r="J603" s="55"/>
    </row>
    <row r="604" spans="1:10" ht="12.75">
      <c r="A604" s="133"/>
      <c r="B604" s="155" t="s">
        <v>635</v>
      </c>
      <c r="C604" s="215"/>
      <c r="D604" s="215"/>
      <c r="E604" s="215"/>
      <c r="F604" s="215"/>
      <c r="G604" s="213">
        <v>59211230</v>
      </c>
      <c r="H604" s="213">
        <v>39896170</v>
      </c>
      <c r="I604" s="55"/>
      <c r="J604" s="55"/>
    </row>
    <row r="605" spans="1:10" ht="12.75">
      <c r="A605" s="133"/>
      <c r="B605" s="155" t="s">
        <v>636</v>
      </c>
      <c r="C605" s="215"/>
      <c r="D605" s="215"/>
      <c r="E605" s="215"/>
      <c r="F605" s="215"/>
      <c r="G605" s="213"/>
      <c r="H605" s="213"/>
      <c r="I605" s="58"/>
      <c r="J605" s="58"/>
    </row>
    <row r="606" spans="1:10" ht="12.75">
      <c r="A606" s="133"/>
      <c r="B606" s="155" t="s">
        <v>637</v>
      </c>
      <c r="C606" s="215"/>
      <c r="D606" s="215"/>
      <c r="E606" s="215"/>
      <c r="F606" s="215"/>
      <c r="G606" s="213">
        <v>207648000</v>
      </c>
      <c r="H606" s="213"/>
      <c r="I606" s="58"/>
      <c r="J606" s="58"/>
    </row>
    <row r="607" spans="1:10" ht="12.75">
      <c r="A607" s="133"/>
      <c r="B607" s="155" t="s">
        <v>638</v>
      </c>
      <c r="C607" s="215"/>
      <c r="D607" s="215"/>
      <c r="E607" s="215"/>
      <c r="F607" s="215"/>
      <c r="G607" s="213">
        <v>17400000</v>
      </c>
      <c r="H607" s="213"/>
      <c r="I607" s="58"/>
      <c r="J607" s="58"/>
    </row>
    <row r="608" spans="1:10" ht="12.75">
      <c r="A608" s="133"/>
      <c r="B608" s="155" t="s">
        <v>639</v>
      </c>
      <c r="C608" s="215"/>
      <c r="D608" s="215"/>
      <c r="E608" s="215"/>
      <c r="F608" s="215"/>
      <c r="G608" s="213">
        <v>21822700</v>
      </c>
      <c r="H608" s="213"/>
      <c r="I608" s="58"/>
      <c r="J608" s="58"/>
    </row>
    <row r="609" spans="1:10" ht="13.5" thickBot="1">
      <c r="A609" s="132"/>
      <c r="B609" s="131" t="s">
        <v>272</v>
      </c>
      <c r="C609" s="147"/>
      <c r="D609" s="147"/>
      <c r="E609" s="147"/>
      <c r="F609" s="216"/>
      <c r="G609" s="217">
        <f>SUM(G604:G608)</f>
        <v>306081930</v>
      </c>
      <c r="H609" s="217">
        <f>SUM(H604:H608)</f>
        <v>39896170</v>
      </c>
      <c r="I609" s="58"/>
      <c r="J609" s="58"/>
    </row>
    <row r="610" spans="1:10" ht="13.5" thickTop="1">
      <c r="A610" s="132"/>
      <c r="B610" s="131"/>
      <c r="C610" s="147"/>
      <c r="D610" s="147"/>
      <c r="E610" s="147"/>
      <c r="F610" s="216"/>
      <c r="G610" s="219"/>
      <c r="H610" s="219"/>
      <c r="I610" s="55"/>
      <c r="J610" s="55"/>
    </row>
    <row r="611" spans="1:10" ht="12.75">
      <c r="A611" s="61">
        <v>35</v>
      </c>
      <c r="B611" s="147" t="s">
        <v>640</v>
      </c>
      <c r="C611" s="147"/>
      <c r="D611" s="147"/>
      <c r="E611" s="147"/>
      <c r="F611" s="147"/>
      <c r="G611" s="187" t="s">
        <v>243</v>
      </c>
      <c r="H611" s="186">
        <v>40909</v>
      </c>
      <c r="I611" s="55"/>
      <c r="J611" s="55"/>
    </row>
    <row r="612" spans="1:10" ht="12.75">
      <c r="A612" s="132"/>
      <c r="B612" s="147"/>
      <c r="C612" s="147"/>
      <c r="D612" s="147"/>
      <c r="E612" s="147"/>
      <c r="F612" s="147"/>
      <c r="G612" s="135" t="s">
        <v>244</v>
      </c>
      <c r="H612" s="135" t="s">
        <v>244</v>
      </c>
      <c r="I612" s="55"/>
      <c r="J612" s="55"/>
    </row>
    <row r="613" spans="1:10" ht="12.75">
      <c r="A613" s="109"/>
      <c r="B613" s="155" t="s">
        <v>641</v>
      </c>
      <c r="C613" s="215"/>
      <c r="D613" s="215"/>
      <c r="E613" s="215"/>
      <c r="F613" s="215"/>
      <c r="G613" s="213"/>
      <c r="H613" s="213">
        <v>2253053195</v>
      </c>
      <c r="I613" s="55"/>
      <c r="J613" s="55"/>
    </row>
    <row r="614" spans="1:10" ht="12.75">
      <c r="A614" s="61"/>
      <c r="B614" s="155" t="s">
        <v>642</v>
      </c>
      <c r="C614" s="215"/>
      <c r="D614" s="215"/>
      <c r="E614" s="215"/>
      <c r="F614" s="215"/>
      <c r="G614" s="213">
        <v>1899739068</v>
      </c>
      <c r="H614" s="213"/>
      <c r="I614" s="58"/>
      <c r="J614" s="58"/>
    </row>
    <row r="615" spans="1:10" ht="12.75">
      <c r="A615" s="172"/>
      <c r="B615" s="155"/>
      <c r="C615" s="215"/>
      <c r="D615" s="215"/>
      <c r="E615" s="215"/>
      <c r="F615" s="215"/>
      <c r="G615" s="213"/>
      <c r="H615" s="213"/>
      <c r="I615" s="58"/>
      <c r="J615" s="58"/>
    </row>
    <row r="616" spans="1:10" ht="13.5" thickBot="1">
      <c r="A616" s="133"/>
      <c r="B616" s="131" t="s">
        <v>272</v>
      </c>
      <c r="C616" s="147"/>
      <c r="D616" s="147"/>
      <c r="E616" s="147"/>
      <c r="F616" s="216"/>
      <c r="G616" s="217">
        <f>SUM(G613:G615)</f>
        <v>1899739068</v>
      </c>
      <c r="H616" s="217">
        <f>SUM(H613:H615)</f>
        <v>2253053195</v>
      </c>
      <c r="I616" s="58"/>
      <c r="J616" s="58"/>
    </row>
    <row r="617" spans="1:10" ht="13.5" thickTop="1">
      <c r="A617" s="109"/>
      <c r="B617" s="131"/>
      <c r="C617" s="131"/>
      <c r="D617" s="131"/>
      <c r="E617" s="131"/>
      <c r="F617" s="139"/>
      <c r="G617" s="79"/>
      <c r="H617" s="219"/>
      <c r="I617" s="55"/>
      <c r="J617" s="55"/>
    </row>
    <row r="618" spans="1:10" ht="12.75">
      <c r="A618" s="61">
        <v>36</v>
      </c>
      <c r="B618" s="147" t="s">
        <v>643</v>
      </c>
      <c r="C618" s="147"/>
      <c r="D618" s="147"/>
      <c r="E618" s="147"/>
      <c r="F618" s="147"/>
      <c r="G618" s="187" t="s">
        <v>243</v>
      </c>
      <c r="H618" s="186">
        <v>40909</v>
      </c>
      <c r="I618" s="58"/>
      <c r="J618" s="58"/>
    </row>
    <row r="619" spans="1:10" ht="12.75">
      <c r="A619" s="109"/>
      <c r="B619" s="147"/>
      <c r="C619" s="147"/>
      <c r="D619" s="147"/>
      <c r="E619" s="147"/>
      <c r="F619" s="147"/>
      <c r="G619" s="135" t="s">
        <v>244</v>
      </c>
      <c r="H619" s="135" t="s">
        <v>244</v>
      </c>
      <c r="I619" s="55"/>
      <c r="J619" s="55"/>
    </row>
    <row r="620" spans="1:10" ht="12.75">
      <c r="A620" s="109"/>
      <c r="B620" s="155"/>
      <c r="C620" s="155"/>
      <c r="D620" s="155"/>
      <c r="E620" s="155"/>
      <c r="F620" s="155"/>
      <c r="G620" s="214"/>
      <c r="H620" s="214"/>
      <c r="I620" s="55"/>
      <c r="J620" s="55"/>
    </row>
    <row r="621" spans="1:10" ht="12.75">
      <c r="A621" s="109"/>
      <c r="B621" s="155" t="s">
        <v>644</v>
      </c>
      <c r="C621" s="215"/>
      <c r="D621" s="215"/>
      <c r="E621" s="215"/>
      <c r="F621" s="215"/>
      <c r="G621" s="213">
        <v>1283761500</v>
      </c>
      <c r="H621" s="213">
        <v>1125924050</v>
      </c>
      <c r="I621" s="58"/>
      <c r="J621" s="58"/>
    </row>
    <row r="622" spans="1:10" ht="12.75">
      <c r="A622" s="109"/>
      <c r="B622" s="155"/>
      <c r="C622" s="215"/>
      <c r="D622" s="215"/>
      <c r="E622" s="215"/>
      <c r="F622" s="215"/>
      <c r="G622" s="213"/>
      <c r="H622" s="213"/>
      <c r="I622" s="58"/>
      <c r="J622" s="58"/>
    </row>
    <row r="623" spans="1:10" ht="13.5" thickBot="1">
      <c r="A623" s="109"/>
      <c r="B623" s="131" t="s">
        <v>272</v>
      </c>
      <c r="C623" s="147"/>
      <c r="D623" s="147"/>
      <c r="E623" s="147"/>
      <c r="F623" s="216"/>
      <c r="G623" s="217">
        <f>SUM(G621:G622)</f>
        <v>1283761500</v>
      </c>
      <c r="H623" s="217">
        <f>SUM(H621:H622)</f>
        <v>1125924050</v>
      </c>
      <c r="I623" s="58"/>
      <c r="J623" s="58"/>
    </row>
    <row r="624" spans="1:10" ht="13.5" thickTop="1">
      <c r="A624" s="109"/>
      <c r="B624" s="131"/>
      <c r="C624" s="147"/>
      <c r="D624" s="147"/>
      <c r="E624" s="147"/>
      <c r="F624" s="216"/>
      <c r="G624" s="219"/>
      <c r="H624" s="219"/>
      <c r="I624" s="58"/>
      <c r="J624" s="58"/>
    </row>
    <row r="625" spans="1:10" ht="12.75">
      <c r="A625" s="109"/>
      <c r="B625" s="131"/>
      <c r="C625" s="131"/>
      <c r="D625" s="131"/>
      <c r="E625" s="131"/>
      <c r="F625" s="139"/>
      <c r="G625" s="79"/>
      <c r="H625" s="219"/>
      <c r="I625" s="55"/>
      <c r="J625" s="55"/>
    </row>
    <row r="626" spans="1:10" ht="12.75">
      <c r="A626" s="61">
        <v>37</v>
      </c>
      <c r="B626" s="131" t="s">
        <v>645</v>
      </c>
      <c r="C626" s="149"/>
      <c r="D626" s="149"/>
      <c r="E626" s="149"/>
      <c r="F626" s="220"/>
      <c r="G626" s="134" t="s">
        <v>549</v>
      </c>
      <c r="H626" s="134" t="s">
        <v>550</v>
      </c>
      <c r="I626" s="58"/>
      <c r="J626" s="58"/>
    </row>
    <row r="627" spans="1:10" ht="12.75">
      <c r="A627" s="172"/>
      <c r="B627" s="149"/>
      <c r="C627" s="149"/>
      <c r="D627" s="149"/>
      <c r="E627" s="149"/>
      <c r="F627" s="220"/>
      <c r="G627" s="135" t="s">
        <v>244</v>
      </c>
      <c r="H627" s="135" t="s">
        <v>244</v>
      </c>
      <c r="I627" s="55"/>
      <c r="J627" s="55"/>
    </row>
    <row r="628" spans="1:10" ht="12.75">
      <c r="A628" s="172"/>
      <c r="B628" s="107"/>
      <c r="C628" s="107"/>
      <c r="D628" s="107"/>
      <c r="E628" s="107"/>
      <c r="F628" s="221"/>
      <c r="G628" s="94"/>
      <c r="H628" s="143"/>
      <c r="I628" s="55"/>
      <c r="J628" s="55"/>
    </row>
    <row r="629" spans="1:10" ht="12.75">
      <c r="A629" s="133"/>
      <c r="B629" s="132" t="s">
        <v>646</v>
      </c>
      <c r="C629" s="107"/>
      <c r="D629" s="107"/>
      <c r="E629" s="107"/>
      <c r="F629" s="221"/>
      <c r="G629" s="168">
        <v>1591288060</v>
      </c>
      <c r="H629" s="222">
        <v>1421525440</v>
      </c>
      <c r="I629" s="58"/>
      <c r="J629" s="58"/>
    </row>
    <row r="630" spans="1:10" ht="12.75">
      <c r="A630" s="61"/>
      <c r="B630" s="132" t="s">
        <v>647</v>
      </c>
      <c r="C630" s="132"/>
      <c r="D630" s="132"/>
      <c r="E630" s="132"/>
      <c r="F630" s="132"/>
      <c r="G630" s="82">
        <v>40433367</v>
      </c>
      <c r="H630" s="82">
        <v>47716635</v>
      </c>
      <c r="I630" s="58"/>
      <c r="J630" s="58"/>
    </row>
    <row r="631" spans="1:10" ht="12.75">
      <c r="A631" s="61"/>
      <c r="B631" s="132" t="s">
        <v>648</v>
      </c>
      <c r="C631" s="132"/>
      <c r="D631" s="132"/>
      <c r="E631" s="132"/>
      <c r="F631" s="132"/>
      <c r="G631" s="82">
        <v>22486861</v>
      </c>
      <c r="H631" s="82">
        <v>21201906</v>
      </c>
      <c r="I631" s="58"/>
      <c r="J631" s="58"/>
    </row>
    <row r="632" spans="1:10" ht="12.75">
      <c r="A632" s="61"/>
      <c r="B632" s="132" t="s">
        <v>649</v>
      </c>
      <c r="C632" s="132"/>
      <c r="D632" s="132"/>
      <c r="E632" s="132"/>
      <c r="F632" s="132"/>
      <c r="G632" s="82">
        <v>155955748</v>
      </c>
      <c r="H632" s="82">
        <v>161565608</v>
      </c>
      <c r="I632" s="58"/>
      <c r="J632" s="58"/>
    </row>
    <row r="633" spans="1:10" ht="12.75">
      <c r="A633" s="61"/>
      <c r="B633" s="132" t="s">
        <v>650</v>
      </c>
      <c r="C633" s="132"/>
      <c r="D633" s="132"/>
      <c r="E633" s="132"/>
      <c r="F633" s="132"/>
      <c r="G633" s="82">
        <v>112859482</v>
      </c>
      <c r="H633" s="82">
        <v>64184978</v>
      </c>
      <c r="I633" s="58"/>
      <c r="J633" s="58"/>
    </row>
    <row r="634" spans="1:10" ht="13.5" thickBot="1">
      <c r="A634" s="61"/>
      <c r="B634" s="131" t="s">
        <v>272</v>
      </c>
      <c r="C634" s="131"/>
      <c r="D634" s="131"/>
      <c r="E634" s="131"/>
      <c r="F634" s="139"/>
      <c r="G634" s="204">
        <f>SUM(G629:G633)</f>
        <v>1923023518</v>
      </c>
      <c r="H634" s="204">
        <f>SUM(H629:H633)</f>
        <v>1716194567</v>
      </c>
      <c r="I634" s="58"/>
      <c r="J634" s="58"/>
    </row>
    <row r="635" spans="1:10" ht="13.5" thickTop="1">
      <c r="A635" s="61"/>
      <c r="B635" s="151"/>
      <c r="C635" s="152"/>
      <c r="D635" s="152"/>
      <c r="E635" s="152"/>
      <c r="F635" s="152"/>
      <c r="G635" s="218"/>
      <c r="H635" s="209"/>
      <c r="I635" s="55"/>
      <c r="J635" s="55"/>
    </row>
    <row r="636" spans="1:10" ht="12.75">
      <c r="A636" s="61">
        <v>38</v>
      </c>
      <c r="B636" s="131" t="s">
        <v>651</v>
      </c>
      <c r="C636" s="149"/>
      <c r="D636" s="149"/>
      <c r="E636" s="149"/>
      <c r="F636" s="220"/>
      <c r="G636" s="134" t="s">
        <v>549</v>
      </c>
      <c r="H636" s="134" t="s">
        <v>550</v>
      </c>
      <c r="I636" s="58"/>
      <c r="J636" s="58"/>
    </row>
    <row r="637" spans="1:10" ht="12.75">
      <c r="A637" s="172"/>
      <c r="B637" s="149"/>
      <c r="C637" s="149"/>
      <c r="D637" s="149"/>
      <c r="E637" s="149"/>
      <c r="F637" s="220"/>
      <c r="G637" s="135" t="s">
        <v>244</v>
      </c>
      <c r="H637" s="135" t="s">
        <v>244</v>
      </c>
      <c r="I637" s="55"/>
      <c r="J637" s="55"/>
    </row>
    <row r="638" spans="1:10" ht="12.75">
      <c r="A638" s="172"/>
      <c r="B638" s="107"/>
      <c r="C638" s="107"/>
      <c r="D638" s="107"/>
      <c r="E638" s="107"/>
      <c r="F638" s="221"/>
      <c r="G638" s="94"/>
      <c r="H638" s="143"/>
      <c r="I638" s="55"/>
      <c r="J638" s="55"/>
    </row>
    <row r="639" spans="1:10" ht="12.75">
      <c r="A639" s="61"/>
      <c r="B639" s="132" t="s">
        <v>646</v>
      </c>
      <c r="C639" s="107"/>
      <c r="D639" s="107"/>
      <c r="E639" s="107"/>
      <c r="F639" s="221"/>
      <c r="G639" s="82">
        <v>921884675</v>
      </c>
      <c r="H639" s="222">
        <v>844326426</v>
      </c>
      <c r="I639" s="58"/>
      <c r="J639" s="58"/>
    </row>
    <row r="640" spans="1:10" ht="12.75">
      <c r="A640" s="99"/>
      <c r="B640" s="132" t="s">
        <v>647</v>
      </c>
      <c r="C640" s="107"/>
      <c r="D640" s="107"/>
      <c r="E640" s="107"/>
      <c r="F640" s="221"/>
      <c r="G640" s="82">
        <v>5264132</v>
      </c>
      <c r="H640" s="82">
        <v>3303142</v>
      </c>
      <c r="I640" s="58"/>
      <c r="J640" s="58"/>
    </row>
    <row r="641" spans="1:10" ht="12.75">
      <c r="A641" s="99"/>
      <c r="B641" s="132" t="s">
        <v>648</v>
      </c>
      <c r="C641" s="107"/>
      <c r="D641" s="107"/>
      <c r="E641" s="107"/>
      <c r="F641" s="221"/>
      <c r="G641" s="82">
        <v>11584140</v>
      </c>
      <c r="H641" s="82">
        <v>10922194</v>
      </c>
      <c r="I641" s="58"/>
      <c r="J641" s="58"/>
    </row>
    <row r="642" spans="1:10" ht="12.75">
      <c r="A642" s="99"/>
      <c r="B642" s="132" t="s">
        <v>652</v>
      </c>
      <c r="C642" s="107"/>
      <c r="D642" s="107"/>
      <c r="E642" s="107"/>
      <c r="F642" s="221"/>
      <c r="G642" s="82">
        <v>88505152</v>
      </c>
      <c r="H642" s="82">
        <v>175510304</v>
      </c>
      <c r="I642" s="58"/>
      <c r="J642" s="58"/>
    </row>
    <row r="643" spans="1:10" ht="12.75">
      <c r="A643" s="172"/>
      <c r="B643" s="132" t="s">
        <v>649</v>
      </c>
      <c r="C643" s="107"/>
      <c r="D643" s="107"/>
      <c r="E643" s="107"/>
      <c r="F643" s="221"/>
      <c r="G643" s="82">
        <v>82674354</v>
      </c>
      <c r="H643" s="82">
        <v>122096816</v>
      </c>
      <c r="I643" s="58"/>
      <c r="J643" s="58"/>
    </row>
    <row r="644" spans="1:10" ht="12.75">
      <c r="A644" s="133"/>
      <c r="B644" s="132" t="s">
        <v>650</v>
      </c>
      <c r="C644" s="107"/>
      <c r="D644" s="107"/>
      <c r="E644" s="107"/>
      <c r="F644" s="221"/>
      <c r="G644" s="82">
        <v>210104427</v>
      </c>
      <c r="H644" s="82">
        <v>169816881</v>
      </c>
      <c r="I644" s="58"/>
      <c r="J644" s="58"/>
    </row>
    <row r="645" spans="1:10" ht="12.75">
      <c r="A645" s="61"/>
      <c r="B645" s="107"/>
      <c r="C645" s="107"/>
      <c r="D645" s="107"/>
      <c r="E645" s="107"/>
      <c r="F645" s="221"/>
      <c r="G645" s="223"/>
      <c r="H645" s="82"/>
      <c r="I645" s="58"/>
      <c r="J645" s="58"/>
    </row>
    <row r="646" spans="1:10" ht="13.5" thickBot="1">
      <c r="A646" s="61"/>
      <c r="B646" s="131" t="s">
        <v>272</v>
      </c>
      <c r="C646" s="131"/>
      <c r="D646" s="131"/>
      <c r="E646" s="131"/>
      <c r="F646" s="139"/>
      <c r="G646" s="204">
        <f>SUM(G639:G645)</f>
        <v>1320016880</v>
      </c>
      <c r="H646" s="204">
        <f>SUM(H639:H645)</f>
        <v>1325975763</v>
      </c>
      <c r="I646" s="58"/>
      <c r="J646" s="58"/>
    </row>
    <row r="647" spans="1:10" ht="13.5" thickTop="1">
      <c r="A647" s="61"/>
      <c r="B647" s="151"/>
      <c r="C647" s="152"/>
      <c r="D647" s="152"/>
      <c r="E647" s="152"/>
      <c r="F647" s="152"/>
      <c r="G647" s="218"/>
      <c r="H647" s="209"/>
      <c r="I647" s="55"/>
      <c r="J647" s="55"/>
    </row>
    <row r="648" spans="1:10" ht="12.75">
      <c r="A648" s="61"/>
      <c r="B648" s="151"/>
      <c r="C648" s="152"/>
      <c r="D648" s="152"/>
      <c r="E648" s="152"/>
      <c r="F648" s="224"/>
      <c r="G648" s="218"/>
      <c r="H648" s="218"/>
      <c r="I648" s="58"/>
      <c r="J648" s="58"/>
    </row>
    <row r="649" spans="1:10" ht="12.75">
      <c r="A649" s="61">
        <v>39</v>
      </c>
      <c r="B649" s="131" t="s">
        <v>653</v>
      </c>
      <c r="C649" s="131"/>
      <c r="D649" s="131"/>
      <c r="E649" s="131"/>
      <c r="F649" s="139"/>
      <c r="G649" s="134" t="s">
        <v>549</v>
      </c>
      <c r="H649" s="134" t="s">
        <v>550</v>
      </c>
      <c r="I649" s="58"/>
      <c r="J649" s="58"/>
    </row>
    <row r="650" spans="1:10" ht="12.75">
      <c r="A650" s="99"/>
      <c r="B650" s="131"/>
      <c r="C650" s="131"/>
      <c r="D650" s="131"/>
      <c r="E650" s="131"/>
      <c r="F650" s="139"/>
      <c r="G650" s="135" t="s">
        <v>244</v>
      </c>
      <c r="H650" s="135" t="s">
        <v>244</v>
      </c>
      <c r="I650" s="58"/>
      <c r="J650" s="58"/>
    </row>
    <row r="651" spans="1:10" ht="12.75">
      <c r="A651" s="99"/>
      <c r="B651" s="132"/>
      <c r="C651" s="132"/>
      <c r="D651" s="132"/>
      <c r="E651" s="132"/>
      <c r="F651" s="138"/>
      <c r="G651" s="169"/>
      <c r="H651" s="143"/>
      <c r="I651" s="58"/>
      <c r="J651" s="58"/>
    </row>
    <row r="652" spans="1:10" ht="13.5" thickBot="1">
      <c r="A652" s="61"/>
      <c r="B652" s="131" t="s">
        <v>272</v>
      </c>
      <c r="C652" s="131"/>
      <c r="D652" s="131"/>
      <c r="E652" s="131"/>
      <c r="F652" s="139"/>
      <c r="G652" s="225">
        <v>0</v>
      </c>
      <c r="H652" s="225">
        <v>0</v>
      </c>
      <c r="I652" s="58"/>
      <c r="J652" s="58"/>
    </row>
    <row r="653" spans="1:10" ht="13.5" thickTop="1">
      <c r="A653" s="61"/>
      <c r="B653" s="131"/>
      <c r="C653" s="131"/>
      <c r="D653" s="131"/>
      <c r="E653" s="131"/>
      <c r="F653" s="139"/>
      <c r="G653" s="209"/>
      <c r="H653" s="209"/>
      <c r="I653" s="58"/>
      <c r="J653" s="58"/>
    </row>
    <row r="654" spans="1:10" ht="12.75">
      <c r="A654" s="61"/>
      <c r="B654" s="131" t="s">
        <v>654</v>
      </c>
      <c r="C654" s="132"/>
      <c r="D654" s="132"/>
      <c r="E654" s="132"/>
      <c r="F654" s="132"/>
      <c r="G654" s="146"/>
      <c r="H654" s="209"/>
      <c r="I654" s="58"/>
      <c r="J654" s="58"/>
    </row>
    <row r="655" spans="1:10" ht="12.75">
      <c r="A655" s="61"/>
      <c r="B655" s="131"/>
      <c r="C655" s="132"/>
      <c r="D655" s="132"/>
      <c r="E655" s="132"/>
      <c r="F655" s="132"/>
      <c r="G655" s="146"/>
      <c r="H655" s="146"/>
      <c r="I655" s="58"/>
      <c r="J655" s="58"/>
    </row>
    <row r="656" spans="1:10" ht="12.75">
      <c r="A656" s="61"/>
      <c r="B656" s="128" t="s">
        <v>655</v>
      </c>
      <c r="C656" s="67"/>
      <c r="D656" s="67"/>
      <c r="E656" s="67"/>
      <c r="F656" s="226" t="s">
        <v>656</v>
      </c>
      <c r="G656" s="227" t="s">
        <v>549</v>
      </c>
      <c r="H656" s="227" t="s">
        <v>550</v>
      </c>
      <c r="I656" s="58"/>
      <c r="J656" s="58"/>
    </row>
    <row r="657" spans="1:10" ht="12.75">
      <c r="A657" s="61"/>
      <c r="B657" s="228"/>
      <c r="C657" s="97"/>
      <c r="D657" s="97"/>
      <c r="E657" s="97"/>
      <c r="F657" s="229"/>
      <c r="G657" s="230"/>
      <c r="H657" s="231"/>
      <c r="I657" s="58"/>
      <c r="J657" s="58"/>
    </row>
    <row r="658" spans="1:10" ht="12.75">
      <c r="A658" s="61"/>
      <c r="B658" s="232" t="s">
        <v>657</v>
      </c>
      <c r="C658" s="129"/>
      <c r="D658" s="129"/>
      <c r="E658" s="129"/>
      <c r="F658" s="233"/>
      <c r="G658" s="234"/>
      <c r="H658" s="235"/>
      <c r="I658" s="58"/>
      <c r="J658" s="58"/>
    </row>
    <row r="659" spans="1:10" ht="12.75">
      <c r="A659" s="61"/>
      <c r="B659" s="232"/>
      <c r="C659" s="129"/>
      <c r="D659" s="129"/>
      <c r="E659" s="129"/>
      <c r="F659" s="233"/>
      <c r="G659" s="234"/>
      <c r="H659" s="234"/>
      <c r="I659" s="58"/>
      <c r="J659" s="58"/>
    </row>
    <row r="660" spans="1:10" ht="12.75">
      <c r="A660" s="99"/>
      <c r="B660" s="236" t="s">
        <v>658</v>
      </c>
      <c r="C660" s="129"/>
      <c r="D660" s="129"/>
      <c r="E660" s="129"/>
      <c r="F660" s="233"/>
      <c r="G660" s="234"/>
      <c r="H660" s="234"/>
      <c r="I660" s="58"/>
      <c r="J660" s="58"/>
    </row>
    <row r="661" spans="1:10" ht="12.75">
      <c r="A661" s="99"/>
      <c r="B661" s="237" t="s">
        <v>659</v>
      </c>
      <c r="C661" s="129"/>
      <c r="D661" s="129"/>
      <c r="E661" s="129"/>
      <c r="F661" s="238" t="s">
        <v>660</v>
      </c>
      <c r="G661" s="239" t="s">
        <v>661</v>
      </c>
      <c r="H661" s="240" t="s">
        <v>662</v>
      </c>
      <c r="I661" s="58"/>
      <c r="J661" s="58"/>
    </row>
    <row r="662" spans="1:10" ht="12.75">
      <c r="A662" s="99"/>
      <c r="B662" s="237" t="s">
        <v>663</v>
      </c>
      <c r="C662" s="129"/>
      <c r="D662" s="129"/>
      <c r="E662" s="129"/>
      <c r="F662" s="238" t="s">
        <v>660</v>
      </c>
      <c r="G662" s="239" t="s">
        <v>664</v>
      </c>
      <c r="H662" s="239" t="s">
        <v>665</v>
      </c>
      <c r="I662" s="58"/>
      <c r="J662" s="58"/>
    </row>
    <row r="663" spans="1:10" ht="12.75">
      <c r="A663" s="99"/>
      <c r="B663" s="236" t="s">
        <v>666</v>
      </c>
      <c r="C663" s="129"/>
      <c r="D663" s="129"/>
      <c r="E663" s="129"/>
      <c r="F663" s="238"/>
      <c r="G663" s="241"/>
      <c r="H663" s="242"/>
      <c r="I663" s="58"/>
      <c r="J663" s="58"/>
    </row>
    <row r="664" spans="1:10" ht="12.75">
      <c r="A664" s="99"/>
      <c r="B664" s="237" t="s">
        <v>667</v>
      </c>
      <c r="C664" s="129"/>
      <c r="D664" s="129"/>
      <c r="E664" s="129"/>
      <c r="F664" s="238" t="s">
        <v>660</v>
      </c>
      <c r="G664" s="239" t="s">
        <v>668</v>
      </c>
      <c r="H664" s="239" t="s">
        <v>669</v>
      </c>
      <c r="I664" s="58"/>
      <c r="J664" s="58"/>
    </row>
    <row r="665" spans="1:10" ht="12.75">
      <c r="A665" s="61"/>
      <c r="B665" s="237" t="s">
        <v>670</v>
      </c>
      <c r="C665" s="129"/>
      <c r="D665" s="129"/>
      <c r="E665" s="129"/>
      <c r="F665" s="238" t="s">
        <v>660</v>
      </c>
      <c r="G665" s="239" t="s">
        <v>671</v>
      </c>
      <c r="H665" s="239" t="s">
        <v>672</v>
      </c>
      <c r="I665" s="58"/>
      <c r="J665" s="58"/>
    </row>
    <row r="666" spans="1:10" ht="12.75">
      <c r="A666" s="133"/>
      <c r="B666" s="232" t="s">
        <v>673</v>
      </c>
      <c r="C666" s="129"/>
      <c r="D666" s="129"/>
      <c r="E666" s="129"/>
      <c r="F666" s="238"/>
      <c r="G666" s="234"/>
      <c r="H666" s="239"/>
      <c r="I666" s="58"/>
      <c r="J666" s="58"/>
    </row>
    <row r="667" spans="1:10" ht="12.75">
      <c r="A667" s="133"/>
      <c r="B667" s="237" t="s">
        <v>674</v>
      </c>
      <c r="C667" s="129"/>
      <c r="D667" s="129"/>
      <c r="E667" s="129"/>
      <c r="F667" s="238" t="s">
        <v>675</v>
      </c>
      <c r="G667" s="243" t="s">
        <v>676</v>
      </c>
      <c r="H667" s="240" t="s">
        <v>677</v>
      </c>
      <c r="I667" s="58"/>
      <c r="J667" s="58"/>
    </row>
    <row r="668" spans="1:10" ht="12.75">
      <c r="A668" s="133"/>
      <c r="B668" s="237" t="s">
        <v>678</v>
      </c>
      <c r="C668" s="129"/>
      <c r="D668" s="129"/>
      <c r="E668" s="129"/>
      <c r="F668" s="238" t="s">
        <v>675</v>
      </c>
      <c r="G668" s="243">
        <v>7.75</v>
      </c>
      <c r="H668" s="243" t="s">
        <v>679</v>
      </c>
      <c r="I668" s="58"/>
      <c r="J668" s="58"/>
    </row>
    <row r="669" spans="1:10" ht="12.75">
      <c r="A669" s="133"/>
      <c r="B669" s="237" t="s">
        <v>680</v>
      </c>
      <c r="C669" s="129"/>
      <c r="D669" s="129"/>
      <c r="E669" s="129"/>
      <c r="F669" s="238" t="s">
        <v>675</v>
      </c>
      <c r="G669" s="243" t="s">
        <v>681</v>
      </c>
      <c r="H669" s="243" t="s">
        <v>682</v>
      </c>
      <c r="I669" s="58"/>
      <c r="J669" s="58"/>
    </row>
    <row r="670" spans="1:10" ht="12.75">
      <c r="A670" s="133"/>
      <c r="B670" s="232" t="s">
        <v>683</v>
      </c>
      <c r="C670" s="129"/>
      <c r="D670" s="129"/>
      <c r="E670" s="129"/>
      <c r="F670" s="238"/>
      <c r="G670" s="234"/>
      <c r="H670" s="243"/>
      <c r="I670" s="58"/>
      <c r="J670" s="58"/>
    </row>
    <row r="671" spans="1:10" ht="12.75">
      <c r="A671" s="133"/>
      <c r="B671" s="236" t="s">
        <v>684</v>
      </c>
      <c r="C671" s="129"/>
      <c r="D671" s="129"/>
      <c r="E671" s="129"/>
      <c r="F671" s="238"/>
      <c r="G671" s="234"/>
      <c r="H671" s="241"/>
      <c r="I671" s="58"/>
      <c r="J671" s="58"/>
    </row>
    <row r="672" spans="1:10" ht="12.75">
      <c r="A672" s="133"/>
      <c r="B672" s="237" t="s">
        <v>685</v>
      </c>
      <c r="C672" s="129"/>
      <c r="D672" s="129"/>
      <c r="E672" s="129"/>
      <c r="F672" s="238" t="s">
        <v>660</v>
      </c>
      <c r="G672" s="244" t="s">
        <v>686</v>
      </c>
      <c r="H672" s="244" t="s">
        <v>687</v>
      </c>
      <c r="I672" s="58"/>
      <c r="J672" s="58"/>
    </row>
    <row r="673" spans="1:10" ht="12.75">
      <c r="A673" s="133"/>
      <c r="B673" s="237" t="s">
        <v>688</v>
      </c>
      <c r="C673" s="129"/>
      <c r="D673" s="129"/>
      <c r="E673" s="129"/>
      <c r="F673" s="238" t="s">
        <v>660</v>
      </c>
      <c r="G673" s="244" t="s">
        <v>689</v>
      </c>
      <c r="H673" s="244" t="s">
        <v>690</v>
      </c>
      <c r="I673" s="58"/>
      <c r="J673" s="58"/>
    </row>
    <row r="674" spans="1:10" ht="12.75">
      <c r="A674" s="133"/>
      <c r="B674" s="236" t="s">
        <v>691</v>
      </c>
      <c r="C674" s="129"/>
      <c r="D674" s="129"/>
      <c r="E674" s="129"/>
      <c r="F674" s="238"/>
      <c r="G674" s="245"/>
      <c r="H674" s="244"/>
      <c r="I674" s="58"/>
      <c r="J674" s="58"/>
    </row>
    <row r="675" spans="1:10" ht="12.75">
      <c r="A675" s="133"/>
      <c r="B675" s="237" t="s">
        <v>692</v>
      </c>
      <c r="C675" s="129"/>
      <c r="D675" s="129"/>
      <c r="E675" s="129"/>
      <c r="F675" s="238" t="s">
        <v>660</v>
      </c>
      <c r="G675" s="244" t="s">
        <v>693</v>
      </c>
      <c r="H675" s="239" t="s">
        <v>694</v>
      </c>
      <c r="I675" s="58"/>
      <c r="J675" s="58"/>
    </row>
    <row r="676" spans="1:10" ht="12.75">
      <c r="A676" s="133"/>
      <c r="B676" s="237" t="s">
        <v>695</v>
      </c>
      <c r="C676" s="129"/>
      <c r="D676" s="129"/>
      <c r="E676" s="129"/>
      <c r="F676" s="238" t="s">
        <v>660</v>
      </c>
      <c r="G676" s="244" t="s">
        <v>696</v>
      </c>
      <c r="H676" s="244" t="s">
        <v>697</v>
      </c>
      <c r="I676" s="58"/>
      <c r="J676" s="58"/>
    </row>
    <row r="677" spans="1:10" ht="12.75">
      <c r="A677" s="133"/>
      <c r="B677" s="236" t="s">
        <v>698</v>
      </c>
      <c r="C677" s="129"/>
      <c r="D677" s="129"/>
      <c r="E677" s="129"/>
      <c r="F677" s="238" t="s">
        <v>660</v>
      </c>
      <c r="G677" s="246" t="s">
        <v>699</v>
      </c>
      <c r="H677" s="246" t="s">
        <v>700</v>
      </c>
      <c r="I677" s="58"/>
      <c r="J677" s="58"/>
    </row>
    <row r="678" spans="1:10" ht="12.75">
      <c r="A678" s="133"/>
      <c r="B678" s="247"/>
      <c r="C678" s="248"/>
      <c r="D678" s="248"/>
      <c r="E678" s="248"/>
      <c r="F678" s="249"/>
      <c r="G678" s="250"/>
      <c r="H678" s="251"/>
      <c r="I678" s="58"/>
      <c r="J678" s="58"/>
    </row>
    <row r="679" spans="1:10" ht="12.75">
      <c r="A679" s="133"/>
      <c r="B679" s="130"/>
      <c r="C679" s="129"/>
      <c r="D679" s="129"/>
      <c r="E679" s="129"/>
      <c r="F679" s="84"/>
      <c r="G679" s="146"/>
      <c r="H679" s="252"/>
      <c r="I679" s="58"/>
      <c r="J679" s="58"/>
    </row>
    <row r="680" spans="1:10" ht="12.75">
      <c r="A680" s="133"/>
      <c r="B680" s="130"/>
      <c r="C680" s="129"/>
      <c r="D680" s="129"/>
      <c r="E680" s="129"/>
      <c r="F680" s="84"/>
      <c r="G680" s="146"/>
      <c r="H680" s="144"/>
      <c r="I680" s="58"/>
      <c r="J680" s="58"/>
    </row>
    <row r="681" spans="1:10" ht="12.75">
      <c r="A681" s="133"/>
      <c r="C681" s="132"/>
      <c r="D681" s="132"/>
      <c r="E681" s="132"/>
      <c r="F681" s="132"/>
      <c r="G681" s="132"/>
      <c r="H681" s="144"/>
      <c r="I681" s="58"/>
      <c r="J681" s="58"/>
    </row>
    <row r="682" spans="1:10" ht="12.75">
      <c r="A682" s="133"/>
      <c r="B682" s="55" t="s">
        <v>701</v>
      </c>
      <c r="C682" s="132"/>
      <c r="D682" s="132"/>
      <c r="E682" s="132"/>
      <c r="F682" s="132"/>
      <c r="G682" s="132"/>
      <c r="H682" s="144"/>
      <c r="I682" s="58"/>
      <c r="J682" s="58"/>
    </row>
    <row r="683" spans="1:10" ht="12.75">
      <c r="A683" s="133"/>
      <c r="C683" s="132"/>
      <c r="D683" s="132"/>
      <c r="E683" s="132"/>
      <c r="F683" s="132"/>
      <c r="G683" s="132"/>
      <c r="H683" s="253" t="s">
        <v>702</v>
      </c>
      <c r="I683" s="58"/>
      <c r="J683" s="58"/>
    </row>
    <row r="684" spans="1:10" ht="12.75">
      <c r="A684" s="133"/>
      <c r="B684" s="128" t="s">
        <v>655</v>
      </c>
      <c r="C684" s="67"/>
      <c r="D684" s="67"/>
      <c r="E684" s="67"/>
      <c r="F684" s="128" t="s">
        <v>703</v>
      </c>
      <c r="G684" s="67" t="s">
        <v>704</v>
      </c>
      <c r="H684" s="226" t="s">
        <v>705</v>
      </c>
      <c r="I684" s="58"/>
      <c r="J684" s="58"/>
    </row>
    <row r="685" spans="1:10" ht="12.75">
      <c r="A685" s="133"/>
      <c r="B685" s="254" t="s">
        <v>706</v>
      </c>
      <c r="C685" s="129"/>
      <c r="D685" s="129"/>
      <c r="E685" s="129"/>
      <c r="F685" s="255">
        <v>80500000000</v>
      </c>
      <c r="G685" s="256">
        <v>82035690182</v>
      </c>
      <c r="H685" s="257" t="s">
        <v>707</v>
      </c>
      <c r="I685" s="58"/>
      <c r="J685" s="58"/>
    </row>
    <row r="686" spans="1:10" ht="12.75">
      <c r="A686" s="133"/>
      <c r="B686" s="254" t="s">
        <v>708</v>
      </c>
      <c r="C686" s="129"/>
      <c r="D686" s="129"/>
      <c r="E686" s="129"/>
      <c r="F686" s="255">
        <v>10358160000</v>
      </c>
      <c r="G686" s="256">
        <v>8695022751</v>
      </c>
      <c r="H686" s="245" t="s">
        <v>709</v>
      </c>
      <c r="I686" s="258"/>
      <c r="J686" s="58"/>
    </row>
    <row r="687" spans="1:10" ht="12.75">
      <c r="A687" s="133"/>
      <c r="B687" s="254" t="s">
        <v>710</v>
      </c>
      <c r="C687" s="129"/>
      <c r="D687" s="129"/>
      <c r="E687" s="129"/>
      <c r="F687" s="255">
        <f>F685-F686</f>
        <v>70141840000</v>
      </c>
      <c r="G687" s="256">
        <f>G685-G686</f>
        <v>73340667431</v>
      </c>
      <c r="H687" s="245" t="s">
        <v>711</v>
      </c>
      <c r="I687" s="258"/>
      <c r="J687" s="58"/>
    </row>
    <row r="688" spans="1:10" ht="12.75">
      <c r="A688" s="133"/>
      <c r="B688" s="254" t="s">
        <v>712</v>
      </c>
      <c r="C688" s="129"/>
      <c r="D688" s="129"/>
      <c r="E688" s="129"/>
      <c r="F688" s="255">
        <v>7492000000</v>
      </c>
      <c r="G688" s="256">
        <v>5619000000</v>
      </c>
      <c r="H688" s="245">
        <v>0.75</v>
      </c>
      <c r="I688" s="258"/>
      <c r="J688" s="58"/>
    </row>
    <row r="689" spans="1:10" ht="12.75">
      <c r="A689" s="133"/>
      <c r="B689" s="254" t="s">
        <v>518</v>
      </c>
      <c r="C689" s="129"/>
      <c r="D689" s="129"/>
      <c r="E689" s="129"/>
      <c r="F689" s="255">
        <v>149840000</v>
      </c>
      <c r="G689" s="256">
        <v>112380000</v>
      </c>
      <c r="H689" s="245">
        <v>0.75</v>
      </c>
      <c r="I689" s="258"/>
      <c r="J689" s="58"/>
    </row>
    <row r="690" spans="1:10" ht="12.75">
      <c r="A690" s="133"/>
      <c r="B690" s="254" t="s">
        <v>713</v>
      </c>
      <c r="C690" s="129"/>
      <c r="D690" s="129"/>
      <c r="E690" s="129"/>
      <c r="F690" s="255">
        <v>62500000000</v>
      </c>
      <c r="G690" s="256">
        <v>67609287431</v>
      </c>
      <c r="H690" s="245" t="s">
        <v>714</v>
      </c>
      <c r="I690" s="258"/>
      <c r="J690" s="58"/>
    </row>
    <row r="691" spans="1:10" ht="12.75">
      <c r="A691" s="133"/>
      <c r="B691" s="254" t="s">
        <v>715</v>
      </c>
      <c r="C691" s="129"/>
      <c r="D691" s="129"/>
      <c r="E691" s="129"/>
      <c r="F691" s="255">
        <v>23500000000</v>
      </c>
      <c r="G691" s="256">
        <v>24009743569</v>
      </c>
      <c r="H691" s="245" t="s">
        <v>716</v>
      </c>
      <c r="I691" s="258"/>
      <c r="J691" s="58"/>
    </row>
    <row r="692" spans="1:10" ht="12.75">
      <c r="A692" s="133"/>
      <c r="B692" s="259"/>
      <c r="C692" s="248"/>
      <c r="D692" s="248"/>
      <c r="E692" s="248"/>
      <c r="F692" s="260"/>
      <c r="G692" s="261"/>
      <c r="H692" s="261"/>
      <c r="I692" s="258"/>
      <c r="J692" s="58"/>
    </row>
    <row r="693" spans="1:10" ht="12.75">
      <c r="A693" s="133"/>
      <c r="B693" s="114"/>
      <c r="C693" s="129"/>
      <c r="D693" s="129"/>
      <c r="E693" s="129"/>
      <c r="F693" s="129"/>
      <c r="G693" s="129"/>
      <c r="H693" s="129"/>
      <c r="I693" s="58"/>
      <c r="J693" s="58"/>
    </row>
    <row r="694" spans="1:10" ht="12.75">
      <c r="A694" s="200"/>
      <c r="B694" s="112" t="s">
        <v>717</v>
      </c>
      <c r="C694" s="132"/>
      <c r="D694" s="132"/>
      <c r="E694" s="132"/>
      <c r="F694" s="129"/>
      <c r="G694" s="129"/>
      <c r="H694" s="129"/>
      <c r="I694" s="58"/>
      <c r="J694" s="58"/>
    </row>
    <row r="695" spans="1:10" ht="12.75">
      <c r="A695" s="133"/>
      <c r="D695" s="132"/>
      <c r="E695" s="132"/>
      <c r="F695" s="129"/>
      <c r="G695" s="129"/>
      <c r="H695" s="253" t="s">
        <v>702</v>
      </c>
      <c r="I695" s="58"/>
      <c r="J695" s="58"/>
    </row>
    <row r="696" spans="1:10" ht="12.75">
      <c r="A696" s="200"/>
      <c r="B696" s="262" t="s">
        <v>655</v>
      </c>
      <c r="C696" s="263"/>
      <c r="D696" s="263"/>
      <c r="E696" s="263"/>
      <c r="F696" s="229" t="s">
        <v>718</v>
      </c>
      <c r="G696" s="320" t="s">
        <v>704</v>
      </c>
      <c r="H696" s="322"/>
      <c r="I696" s="58"/>
      <c r="J696" s="58"/>
    </row>
    <row r="697" spans="1:10" ht="12.75">
      <c r="A697" s="133"/>
      <c r="B697" s="265"/>
      <c r="C697" s="184"/>
      <c r="D697" s="184"/>
      <c r="E697" s="184"/>
      <c r="F697" s="266" t="s">
        <v>719</v>
      </c>
      <c r="G697" s="264" t="s">
        <v>720</v>
      </c>
      <c r="H697" s="226" t="s">
        <v>721</v>
      </c>
      <c r="I697" s="58"/>
      <c r="J697" s="58"/>
    </row>
    <row r="698" spans="1:10" ht="12.75">
      <c r="A698" s="200"/>
      <c r="B698" s="267" t="s">
        <v>722</v>
      </c>
      <c r="C698" s="129"/>
      <c r="D698" s="129"/>
      <c r="E698" s="129"/>
      <c r="F698" s="255">
        <v>7492000000</v>
      </c>
      <c r="G698" s="256">
        <v>5972314127</v>
      </c>
      <c r="H698" s="256">
        <v>6264707814</v>
      </c>
      <c r="I698" s="58"/>
      <c r="J698" s="58"/>
    </row>
    <row r="699" spans="1:10" ht="12.75">
      <c r="A699" s="200"/>
      <c r="B699" s="267" t="s">
        <v>723</v>
      </c>
      <c r="C699" s="129"/>
      <c r="D699" s="129"/>
      <c r="E699" s="129"/>
      <c r="F699" s="255">
        <v>0</v>
      </c>
      <c r="G699" s="256">
        <v>233300000</v>
      </c>
      <c r="H699" s="256">
        <v>207500000</v>
      </c>
      <c r="I699" s="58"/>
      <c r="J699" s="58"/>
    </row>
    <row r="700" spans="1:10" ht="12.75">
      <c r="A700" s="200"/>
      <c r="B700" s="268" t="s">
        <v>724</v>
      </c>
      <c r="C700" s="129"/>
      <c r="D700" s="129"/>
      <c r="E700" s="129"/>
      <c r="F700" s="255">
        <v>1125480000</v>
      </c>
      <c r="G700" s="256">
        <v>818807985</v>
      </c>
      <c r="H700" s="256">
        <v>755224600</v>
      </c>
      <c r="I700" s="58"/>
      <c r="J700" s="58"/>
    </row>
    <row r="701" spans="1:10" ht="12.75">
      <c r="A701" s="200"/>
      <c r="B701" s="267" t="s">
        <v>710</v>
      </c>
      <c r="C701" s="129"/>
      <c r="D701" s="129"/>
      <c r="E701" s="129"/>
      <c r="F701" s="255">
        <f>F698+F700</f>
        <v>8617480000</v>
      </c>
      <c r="G701" s="256">
        <v>7024422112</v>
      </c>
      <c r="H701" s="256">
        <v>7227432414</v>
      </c>
      <c r="I701" s="58"/>
      <c r="J701" s="58"/>
    </row>
    <row r="702" spans="1:10" ht="12.75">
      <c r="A702" s="200"/>
      <c r="B702" s="267" t="s">
        <v>725</v>
      </c>
      <c r="C702" s="129"/>
      <c r="D702" s="129"/>
      <c r="E702" s="129"/>
      <c r="F702" s="255">
        <v>5525074</v>
      </c>
      <c r="G702" s="256">
        <v>5820969</v>
      </c>
      <c r="H702" s="256">
        <v>6105953</v>
      </c>
      <c r="I702" s="58"/>
      <c r="J702" s="58"/>
    </row>
    <row r="703" spans="1:10" ht="12.75">
      <c r="A703" s="200"/>
      <c r="B703" s="267" t="s">
        <v>726</v>
      </c>
      <c r="C703" s="129"/>
      <c r="D703" s="129"/>
      <c r="E703" s="129"/>
      <c r="F703" s="255">
        <v>6355074</v>
      </c>
      <c r="G703" s="256">
        <v>6846415</v>
      </c>
      <c r="H703" s="256">
        <v>7044281</v>
      </c>
      <c r="I703" s="58"/>
      <c r="J703" s="58"/>
    </row>
    <row r="704" spans="1:10" ht="12.75">
      <c r="A704" s="200"/>
      <c r="B704" s="267" t="s">
        <v>727</v>
      </c>
      <c r="C704" s="129"/>
      <c r="D704" s="129"/>
      <c r="E704" s="129"/>
      <c r="F704" s="269">
        <v>113</v>
      </c>
      <c r="G704" s="242">
        <v>114</v>
      </c>
      <c r="H704" s="242">
        <v>114</v>
      </c>
      <c r="I704" s="58"/>
      <c r="J704" s="58"/>
    </row>
    <row r="705" spans="1:10" ht="12.75">
      <c r="A705" s="200"/>
      <c r="B705" s="270" t="s">
        <v>728</v>
      </c>
      <c r="C705" s="129"/>
      <c r="D705" s="129"/>
      <c r="E705" s="129"/>
      <c r="F705" s="269"/>
      <c r="G705" s="242"/>
      <c r="H705" s="242"/>
      <c r="I705" s="58"/>
      <c r="J705" s="58"/>
    </row>
    <row r="706" spans="1:10" ht="12.75">
      <c r="A706" s="200"/>
      <c r="B706" s="267" t="s">
        <v>729</v>
      </c>
      <c r="C706" s="129"/>
      <c r="D706" s="129"/>
      <c r="E706" s="129"/>
      <c r="F706" s="269">
        <v>113</v>
      </c>
      <c r="G706" s="242">
        <v>113</v>
      </c>
      <c r="H706" s="242">
        <v>114</v>
      </c>
      <c r="I706" s="58"/>
      <c r="J706" s="58"/>
    </row>
    <row r="707" spans="1:10" ht="12.75">
      <c r="A707" s="200"/>
      <c r="B707" s="267" t="s">
        <v>730</v>
      </c>
      <c r="C707" s="129"/>
      <c r="D707" s="129"/>
      <c r="E707" s="129"/>
      <c r="F707" s="269">
        <v>113</v>
      </c>
      <c r="G707" s="242">
        <v>114</v>
      </c>
      <c r="H707" s="242">
        <v>113</v>
      </c>
      <c r="I707" s="58"/>
      <c r="J707" s="58"/>
    </row>
    <row r="708" spans="1:10" ht="12.75">
      <c r="A708" s="200"/>
      <c r="B708" s="267" t="s">
        <v>731</v>
      </c>
      <c r="C708" s="129"/>
      <c r="D708" s="129"/>
      <c r="E708" s="129"/>
      <c r="F708" s="269">
        <v>24</v>
      </c>
      <c r="G708" s="242">
        <v>24</v>
      </c>
      <c r="H708" s="242">
        <v>23</v>
      </c>
      <c r="I708" s="58"/>
      <c r="J708" s="58"/>
    </row>
    <row r="709" spans="1:10" ht="12.75">
      <c r="A709" s="200"/>
      <c r="B709" s="267" t="s">
        <v>732</v>
      </c>
      <c r="C709" s="129"/>
      <c r="D709" s="129"/>
      <c r="E709" s="129"/>
      <c r="F709" s="269">
        <v>89</v>
      </c>
      <c r="G709" s="242">
        <v>90</v>
      </c>
      <c r="H709" s="242">
        <v>90</v>
      </c>
      <c r="I709" s="58"/>
      <c r="J709" s="58"/>
    </row>
    <row r="710" spans="1:10" ht="12.75">
      <c r="A710" s="200"/>
      <c r="B710" s="247"/>
      <c r="C710" s="248"/>
      <c r="D710" s="248"/>
      <c r="E710" s="248"/>
      <c r="F710" s="260"/>
      <c r="G710" s="260"/>
      <c r="H710" s="260"/>
      <c r="I710" s="58"/>
      <c r="J710" s="58"/>
    </row>
    <row r="711" spans="1:10" ht="12.75">
      <c r="A711" s="200"/>
      <c r="B711" s="130"/>
      <c r="C711" s="129"/>
      <c r="D711" s="129"/>
      <c r="E711" s="129"/>
      <c r="F711" s="129"/>
      <c r="G711" s="129"/>
      <c r="H711" s="129"/>
      <c r="I711" s="58"/>
      <c r="J711" s="58"/>
    </row>
    <row r="712" spans="1:10" ht="12.75">
      <c r="A712" s="109"/>
      <c r="B712" s="131" t="s">
        <v>733</v>
      </c>
      <c r="C712" s="132"/>
      <c r="D712" s="132"/>
      <c r="E712" s="132"/>
      <c r="F712" s="132"/>
      <c r="G712" s="132"/>
      <c r="H712" s="132"/>
      <c r="I712" s="58"/>
      <c r="J712" s="58"/>
    </row>
    <row r="713" spans="1:10" ht="12.75">
      <c r="A713" s="109"/>
      <c r="B713" s="131"/>
      <c r="C713" s="132"/>
      <c r="D713" s="132"/>
      <c r="E713" s="132"/>
      <c r="F713" s="132"/>
      <c r="G713" s="132"/>
      <c r="H713" s="132"/>
      <c r="I713" s="58"/>
      <c r="J713" s="58"/>
    </row>
    <row r="714" spans="1:10" ht="12.75">
      <c r="A714" s="271"/>
      <c r="B714" s="132" t="s">
        <v>734</v>
      </c>
      <c r="C714" s="132"/>
      <c r="D714" s="132"/>
      <c r="E714" s="132"/>
      <c r="F714" s="132"/>
      <c r="G714" s="132"/>
      <c r="H714" s="132"/>
      <c r="I714" s="58"/>
      <c r="J714" s="58"/>
    </row>
    <row r="715" spans="1:10" ht="12.75">
      <c r="A715" s="271"/>
      <c r="B715" s="132"/>
      <c r="C715" s="132"/>
      <c r="D715" s="132"/>
      <c r="E715" s="132"/>
      <c r="F715" s="132"/>
      <c r="G715" s="132"/>
      <c r="H715" s="132"/>
      <c r="I715" s="58"/>
      <c r="J715" s="58"/>
    </row>
    <row r="716" spans="1:10" ht="12.75">
      <c r="A716" s="271"/>
      <c r="B716" s="131" t="s">
        <v>735</v>
      </c>
      <c r="C716" s="132"/>
      <c r="D716" s="132"/>
      <c r="E716" s="132"/>
      <c r="F716" s="132"/>
      <c r="G716" s="132"/>
      <c r="H716" s="132"/>
      <c r="I716" s="58"/>
      <c r="J716" s="58"/>
    </row>
    <row r="717" spans="1:10" ht="13.5" thickBot="1">
      <c r="A717" s="271"/>
      <c r="B717" s="272" t="s">
        <v>736</v>
      </c>
      <c r="C717" s="272"/>
      <c r="D717" s="131"/>
      <c r="E717" s="272" t="s">
        <v>737</v>
      </c>
      <c r="F717" s="272"/>
      <c r="G717" s="272" t="s">
        <v>738</v>
      </c>
      <c r="H717" s="272" t="s">
        <v>739</v>
      </c>
      <c r="I717" s="58"/>
      <c r="J717" s="58"/>
    </row>
    <row r="718" spans="1:10" ht="13.5" thickTop="1">
      <c r="A718" s="271"/>
      <c r="B718" s="131" t="s">
        <v>735</v>
      </c>
      <c r="C718" s="132"/>
      <c r="D718" s="132"/>
      <c r="E718" s="132"/>
      <c r="F718" s="130"/>
      <c r="G718" s="130"/>
      <c r="H718" s="130"/>
      <c r="I718" s="130"/>
      <c r="J718" s="55"/>
    </row>
    <row r="719" spans="1:10" ht="12.75">
      <c r="A719" s="271"/>
      <c r="B719" s="132" t="s">
        <v>399</v>
      </c>
      <c r="C719" s="132"/>
      <c r="D719" s="132"/>
      <c r="E719" s="132" t="s">
        <v>740</v>
      </c>
      <c r="F719" s="132"/>
      <c r="G719" s="273">
        <v>9000000</v>
      </c>
      <c r="H719" s="273"/>
      <c r="I719" s="58"/>
      <c r="J719" s="58"/>
    </row>
    <row r="720" spans="1:10" ht="12.75">
      <c r="A720" s="271"/>
      <c r="B720" s="132" t="s">
        <v>289</v>
      </c>
      <c r="C720" s="132"/>
      <c r="D720" s="132"/>
      <c r="E720" s="132" t="s">
        <v>741</v>
      </c>
      <c r="F720" s="132"/>
      <c r="G720" s="273">
        <v>7000000</v>
      </c>
      <c r="H720" s="273">
        <v>24325000</v>
      </c>
      <c r="I720" s="58"/>
      <c r="J720" s="58"/>
    </row>
    <row r="721" spans="1:10" ht="12.75">
      <c r="A721" s="271"/>
      <c r="B721" s="132" t="s">
        <v>742</v>
      </c>
      <c r="C721" s="132"/>
      <c r="D721" s="132"/>
      <c r="E721" s="132" t="s">
        <v>743</v>
      </c>
      <c r="F721" s="132"/>
      <c r="G721" s="273">
        <v>5000000</v>
      </c>
      <c r="H721" s="273"/>
      <c r="I721" s="58"/>
      <c r="J721" s="58"/>
    </row>
    <row r="722" spans="1:10" ht="12.75">
      <c r="A722" s="271"/>
      <c r="B722" s="132" t="s">
        <v>744</v>
      </c>
      <c r="C722" s="132"/>
      <c r="D722" s="132"/>
      <c r="E722" s="132" t="s">
        <v>743</v>
      </c>
      <c r="F722" s="132"/>
      <c r="G722" s="273">
        <v>5000000</v>
      </c>
      <c r="H722" s="274"/>
      <c r="I722" s="58"/>
      <c r="J722" s="58"/>
    </row>
    <row r="723" spans="1:10" ht="12.75">
      <c r="A723" s="271"/>
      <c r="B723" s="132" t="s">
        <v>745</v>
      </c>
      <c r="C723" s="132"/>
      <c r="D723" s="132"/>
      <c r="E723" s="132" t="s">
        <v>743</v>
      </c>
      <c r="F723" s="132"/>
      <c r="G723" s="273">
        <v>5000000</v>
      </c>
      <c r="H723" s="274"/>
      <c r="I723" s="58"/>
      <c r="J723" s="58"/>
    </row>
    <row r="724" spans="1:10" ht="12.75">
      <c r="A724" s="271"/>
      <c r="B724" s="132" t="s">
        <v>287</v>
      </c>
      <c r="C724" s="132"/>
      <c r="D724" s="132"/>
      <c r="E724" s="132" t="s">
        <v>746</v>
      </c>
      <c r="F724" s="132"/>
      <c r="G724" s="273">
        <v>3000000</v>
      </c>
      <c r="H724" s="274"/>
      <c r="I724" s="58"/>
      <c r="J724" s="58"/>
    </row>
    <row r="725" spans="1:10" ht="12.75">
      <c r="A725" s="271"/>
      <c r="B725" s="131" t="s">
        <v>747</v>
      </c>
      <c r="C725" s="132"/>
      <c r="D725" s="132"/>
      <c r="E725" s="132"/>
      <c r="F725" s="132"/>
      <c r="G725" s="273"/>
      <c r="H725" s="274"/>
      <c r="I725" s="58"/>
      <c r="J725" s="58"/>
    </row>
    <row r="726" spans="1:10" ht="12.75">
      <c r="A726" s="271"/>
      <c r="B726" s="132" t="s">
        <v>748</v>
      </c>
      <c r="C726" s="132"/>
      <c r="D726" s="132"/>
      <c r="E726" s="132" t="s">
        <v>749</v>
      </c>
      <c r="F726" s="132"/>
      <c r="G726" s="273">
        <v>5000000</v>
      </c>
      <c r="H726" s="274"/>
      <c r="I726" s="58"/>
      <c r="J726" s="58"/>
    </row>
    <row r="727" spans="1:10" ht="12.75">
      <c r="A727" s="271"/>
      <c r="B727" s="132" t="s">
        <v>750</v>
      </c>
      <c r="C727" s="132"/>
      <c r="D727" s="132"/>
      <c r="E727" s="132" t="s">
        <v>743</v>
      </c>
      <c r="F727" s="132"/>
      <c r="G727" s="273">
        <v>3000000</v>
      </c>
      <c r="H727" s="274"/>
      <c r="I727" s="58"/>
      <c r="J727" s="58"/>
    </row>
    <row r="728" spans="1:10" ht="12.75">
      <c r="A728" s="271"/>
      <c r="B728" s="132" t="s">
        <v>751</v>
      </c>
      <c r="C728" s="132"/>
      <c r="D728" s="132"/>
      <c r="E728" s="132" t="s">
        <v>743</v>
      </c>
      <c r="F728" s="132"/>
      <c r="G728" s="273">
        <v>3000000</v>
      </c>
      <c r="H728" s="274"/>
      <c r="I728" s="58"/>
      <c r="J728" s="58"/>
    </row>
    <row r="729" spans="1:10" ht="12.75">
      <c r="A729" s="271"/>
      <c r="B729" s="132"/>
      <c r="C729" s="132"/>
      <c r="D729" s="132"/>
      <c r="E729" s="132"/>
      <c r="F729" s="132"/>
      <c r="G729" s="273"/>
      <c r="H729" s="274"/>
      <c r="I729" s="58"/>
      <c r="J729" s="58"/>
    </row>
    <row r="730" spans="1:10" ht="12.75">
      <c r="A730" s="271"/>
      <c r="B730" s="132"/>
      <c r="C730" s="132"/>
      <c r="D730" s="132"/>
      <c r="E730" s="132"/>
      <c r="F730" s="132"/>
      <c r="G730" s="132"/>
      <c r="H730" s="274"/>
      <c r="I730" s="58"/>
      <c r="J730" s="58"/>
    </row>
    <row r="731" spans="1:10" ht="12.75">
      <c r="A731" s="271"/>
      <c r="B731" s="132"/>
      <c r="C731" s="132"/>
      <c r="D731" s="132"/>
      <c r="E731" s="132"/>
      <c r="F731" s="132"/>
      <c r="H731" s="99" t="s">
        <v>752</v>
      </c>
      <c r="I731" s="58"/>
      <c r="J731" s="58"/>
    </row>
    <row r="732" spans="1:10" ht="12.75">
      <c r="A732" s="271"/>
      <c r="B732" s="132"/>
      <c r="C732" s="132"/>
      <c r="D732" s="132"/>
      <c r="E732" s="275"/>
      <c r="F732" s="275"/>
      <c r="G732" s="275"/>
      <c r="H732" s="99" t="s">
        <v>753</v>
      </c>
      <c r="I732" s="99"/>
      <c r="J732" s="58"/>
    </row>
    <row r="733" spans="1:10" ht="12.75">
      <c r="A733" s="271"/>
      <c r="B733" s="132"/>
      <c r="C733" s="132"/>
      <c r="D733" s="132"/>
      <c r="E733" s="275"/>
      <c r="F733" s="275"/>
      <c r="G733" s="275"/>
      <c r="H733" s="99"/>
      <c r="I733" s="99"/>
      <c r="J733" s="58"/>
    </row>
    <row r="734" spans="1:10" ht="12.75">
      <c r="A734" s="271"/>
      <c r="B734" s="109" t="s">
        <v>754</v>
      </c>
      <c r="C734" s="109"/>
      <c r="D734" s="109"/>
      <c r="E734" s="276" t="s">
        <v>755</v>
      </c>
      <c r="F734" s="276"/>
      <c r="H734" s="109" t="s">
        <v>756</v>
      </c>
      <c r="I734" s="58"/>
      <c r="J734" s="58"/>
    </row>
    <row r="735" spans="1:10" ht="12.75">
      <c r="A735" s="271"/>
      <c r="B735" s="271"/>
      <c r="C735" s="271"/>
      <c r="D735" s="271"/>
      <c r="E735" s="271"/>
      <c r="F735" s="271"/>
      <c r="G735" s="271"/>
      <c r="H735" s="109"/>
      <c r="I735" s="109"/>
      <c r="J735" s="109"/>
    </row>
    <row r="736" spans="1:10" ht="12.75">
      <c r="A736" s="271"/>
      <c r="B736" s="271"/>
      <c r="C736" s="271"/>
      <c r="D736" s="271"/>
      <c r="E736" s="271"/>
      <c r="F736" s="271"/>
      <c r="G736" s="271"/>
      <c r="H736" s="271"/>
      <c r="I736" s="271"/>
      <c r="J736" s="271"/>
    </row>
    <row r="737" spans="1:10" ht="12.75">
      <c r="A737" s="271"/>
      <c r="B737" s="271"/>
      <c r="C737" s="271"/>
      <c r="D737" s="271"/>
      <c r="E737" s="271"/>
      <c r="F737" s="271"/>
      <c r="G737" s="271"/>
      <c r="H737" s="271"/>
      <c r="I737" s="271"/>
      <c r="J737" s="271"/>
    </row>
    <row r="738" spans="1:10" ht="12.75">
      <c r="A738" s="271"/>
      <c r="B738" s="271"/>
      <c r="C738" s="271"/>
      <c r="D738" s="271"/>
      <c r="E738" s="271"/>
      <c r="F738" s="271"/>
      <c r="G738" s="271"/>
      <c r="H738" s="271"/>
      <c r="I738" s="271"/>
      <c r="J738" s="271"/>
    </row>
  </sheetData>
  <sheetProtection/>
  <mergeCells count="5">
    <mergeCell ref="G696:H696"/>
    <mergeCell ref="A6:J6"/>
    <mergeCell ref="A7:J7"/>
    <mergeCell ref="F346:G346"/>
    <mergeCell ref="H346:I3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lichld</cp:lastModifiedBy>
  <dcterms:created xsi:type="dcterms:W3CDTF">2012-10-11T06:44:46Z</dcterms:created>
  <dcterms:modified xsi:type="dcterms:W3CDTF">2012-10-19T07:53:43Z</dcterms:modified>
  <cp:category/>
  <cp:version/>
  <cp:contentType/>
  <cp:contentStatus/>
</cp:coreProperties>
</file>